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ach-my.sharepoint.com/personal/dilara_alili_unia_ch/Documents/Desktop/"/>
    </mc:Choice>
  </mc:AlternateContent>
  <xr:revisionPtr revIDLastSave="0" documentId="8_{CBBB1B44-DF02-4AE5-8935-EBFF64A306B8}" xr6:coauthVersionLast="47" xr6:coauthVersionMax="47" xr10:uidLastSave="{00000000-0000-0000-0000-000000000000}"/>
  <bookViews>
    <workbookView xWindow="32790" yWindow="2790" windowWidth="21600" windowHeight="12645" xr2:uid="{00000000-000D-0000-FFFF-FFFF00000000}"/>
  </bookViews>
  <sheets>
    <sheet name="cal. 2026 delle ore di lavoro " sheetId="16" r:id="rId1"/>
    <sheet name="Beispiel für Merkblatt" sheetId="11" state="hidden" r:id="rId2"/>
  </sheets>
  <definedNames>
    <definedName name="_xlnm.Print_Area" localSheetId="0">'cal. 2026 delle ore di lavoro '!$A$1:$AL$158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8" i="16" l="1"/>
  <c r="AL125" i="16"/>
  <c r="AL6" i="16"/>
  <c r="AL112" i="16" l="1"/>
  <c r="AL99" i="16"/>
  <c r="AL86" i="16"/>
  <c r="AL60" i="16"/>
  <c r="AL47" i="16"/>
  <c r="AL19" i="16"/>
  <c r="AL151" i="16"/>
  <c r="AL73" i="16"/>
  <c r="AL32" i="16"/>
  <c r="P9" i="16" l="1"/>
  <c r="I9" i="16"/>
  <c r="AF154" i="16"/>
  <c r="AF156" i="16" s="1"/>
  <c r="AF155" i="16" s="1"/>
  <c r="Y154" i="16"/>
  <c r="R154" i="16"/>
  <c r="K154" i="16"/>
  <c r="E154" i="16"/>
  <c r="AA141" i="16"/>
  <c r="T141" i="16"/>
  <c r="M141" i="16"/>
  <c r="F141" i="16"/>
  <c r="E141" i="16"/>
  <c r="W128" i="16"/>
  <c r="P128" i="16"/>
  <c r="I128" i="16"/>
  <c r="E128" i="16"/>
  <c r="Y115" i="16"/>
  <c r="R115" i="16"/>
  <c r="K115" i="16"/>
  <c r="E115" i="16"/>
  <c r="AB102" i="16"/>
  <c r="U102" i="16"/>
  <c r="N102" i="16"/>
  <c r="G102" i="16"/>
  <c r="E102" i="16"/>
  <c r="X89" i="16"/>
  <c r="Q89" i="16"/>
  <c r="J89" i="16"/>
  <c r="E89" i="16"/>
  <c r="Z76" i="16"/>
  <c r="S76" i="16"/>
  <c r="L76" i="16"/>
  <c r="E76" i="16"/>
  <c r="AC63" i="16"/>
  <c r="V63" i="16"/>
  <c r="O63" i="16"/>
  <c r="H63" i="16"/>
  <c r="E63" i="16"/>
  <c r="X50" i="16"/>
  <c r="Q50" i="16"/>
  <c r="J50" i="16"/>
  <c r="E50" i="16"/>
  <c r="AA35" i="16"/>
  <c r="T35" i="16"/>
  <c r="M35" i="16"/>
  <c r="F35" i="16"/>
  <c r="E35" i="16"/>
  <c r="T22" i="16"/>
  <c r="M22" i="16"/>
  <c r="F22" i="16"/>
  <c r="E22" i="16"/>
  <c r="W9" i="16"/>
  <c r="E9" i="16"/>
  <c r="E11" i="16" s="1"/>
  <c r="E10" i="16" l="1"/>
  <c r="B38" i="16" l="1"/>
  <c r="B39" i="16" s="1"/>
  <c r="W11" i="16" l="1"/>
  <c r="P130" i="16"/>
  <c r="P129" i="16" s="1"/>
  <c r="I130" i="16"/>
  <c r="I129" i="16" s="1"/>
  <c r="E104" i="16"/>
  <c r="E103" i="16" s="1"/>
  <c r="AC65" i="16"/>
  <c r="M37" i="16"/>
  <c r="M36" i="16" s="1"/>
  <c r="P11" i="16"/>
  <c r="P10" i="16" s="1"/>
  <c r="V65" i="16"/>
  <c r="V64" i="16" s="1"/>
  <c r="F37" i="16"/>
  <c r="F36" i="16" s="1"/>
  <c r="I11" i="16"/>
  <c r="O65" i="16"/>
  <c r="O64" i="16" s="1"/>
  <c r="Y117" i="16"/>
  <c r="R117" i="16"/>
  <c r="R116" i="16" s="1"/>
  <c r="AA143" i="16"/>
  <c r="E117" i="16"/>
  <c r="E116" i="16" s="1"/>
  <c r="X52" i="16"/>
  <c r="Q52" i="16"/>
  <c r="Q51" i="16" s="1"/>
  <c r="E24" i="16"/>
  <c r="E23" i="16" s="1"/>
  <c r="Z78" i="16"/>
  <c r="J52" i="16"/>
  <c r="J51" i="16" s="1"/>
  <c r="W130" i="16"/>
  <c r="E52" i="16"/>
  <c r="E51" i="16" s="1"/>
  <c r="E37" i="16"/>
  <c r="K117" i="16"/>
  <c r="K116" i="16" s="1"/>
  <c r="M24" i="16"/>
  <c r="M23" i="16" s="1"/>
  <c r="Q91" i="16"/>
  <c r="Q90" i="16" s="1"/>
  <c r="F24" i="16"/>
  <c r="F23" i="16" s="1"/>
  <c r="X91" i="16"/>
  <c r="H65" i="16"/>
  <c r="H64" i="16" s="1"/>
  <c r="E156" i="16"/>
  <c r="E155" i="16" s="1"/>
  <c r="N104" i="16"/>
  <c r="N103" i="16" s="1"/>
  <c r="T37" i="16"/>
  <c r="T36" i="16" s="1"/>
  <c r="S78" i="16"/>
  <c r="S77" i="16" s="1"/>
  <c r="AA37" i="16"/>
  <c r="G104" i="16"/>
  <c r="G103" i="16" s="1"/>
  <c r="E130" i="16"/>
  <c r="E129" i="16" s="1"/>
  <c r="E143" i="16"/>
  <c r="E142" i="16" s="1"/>
  <c r="F143" i="16"/>
  <c r="F142" i="16" s="1"/>
  <c r="E91" i="16"/>
  <c r="E90" i="16" s="1"/>
  <c r="T143" i="16"/>
  <c r="T142" i="16" s="1"/>
  <c r="L78" i="16"/>
  <c r="L77" i="16" s="1"/>
  <c r="K156" i="16"/>
  <c r="K155" i="16" s="1"/>
  <c r="M143" i="16"/>
  <c r="M142" i="16" s="1"/>
  <c r="R156" i="16"/>
  <c r="R155" i="16" s="1"/>
  <c r="T24" i="16"/>
  <c r="T23" i="16" s="1"/>
  <c r="Y156" i="16"/>
  <c r="Y155" i="16" s="1"/>
  <c r="AB104" i="16"/>
  <c r="E78" i="16"/>
  <c r="E77" i="16" s="1"/>
  <c r="J91" i="16"/>
  <c r="J90" i="16" s="1"/>
  <c r="U104" i="16"/>
  <c r="U103" i="16" s="1"/>
  <c r="E65" i="16"/>
  <c r="E64" i="16" s="1"/>
  <c r="AJ152" i="16"/>
  <c r="AJ150" i="16"/>
  <c r="AJ148" i="16"/>
  <c r="AL148" i="16" s="1"/>
  <c r="AL147" i="16"/>
  <c r="AJ139" i="16"/>
  <c r="AJ137" i="16"/>
  <c r="AJ135" i="16"/>
  <c r="AL134" i="16"/>
  <c r="AJ126" i="16"/>
  <c r="AJ124" i="16"/>
  <c r="AJ122" i="16"/>
  <c r="AL122" i="16" s="1"/>
  <c r="AL121" i="16"/>
  <c r="AJ113" i="16"/>
  <c r="AJ111" i="16"/>
  <c r="AJ109" i="16"/>
  <c r="AL109" i="16" s="1"/>
  <c r="AL108" i="16"/>
  <c r="AJ100" i="16"/>
  <c r="AJ98" i="16"/>
  <c r="AJ96" i="16"/>
  <c r="AL95" i="16"/>
  <c r="AJ87" i="16"/>
  <c r="AJ85" i="16"/>
  <c r="AJ83" i="16"/>
  <c r="AL82" i="16"/>
  <c r="AJ74" i="16"/>
  <c r="AJ72" i="16"/>
  <c r="AJ70" i="16"/>
  <c r="AL70" i="16" s="1"/>
  <c r="AL69" i="16"/>
  <c r="AJ61" i="16"/>
  <c r="AJ59" i="16"/>
  <c r="AJ57" i="16"/>
  <c r="AL56" i="16"/>
  <c r="AJ48" i="16"/>
  <c r="AJ46" i="16"/>
  <c r="AJ44" i="16"/>
  <c r="AL44" i="16" s="1"/>
  <c r="AL43" i="16"/>
  <c r="AJ33" i="16"/>
  <c r="AJ31" i="16"/>
  <c r="AJ29" i="16"/>
  <c r="AL28" i="16"/>
  <c r="AJ20" i="16"/>
  <c r="AJ18" i="16"/>
  <c r="AJ16" i="16"/>
  <c r="AL15" i="16"/>
  <c r="AJ7" i="16"/>
  <c r="AJ5" i="16"/>
  <c r="AJ3" i="16"/>
  <c r="AL3" i="16" s="1"/>
  <c r="AL2" i="16"/>
  <c r="AL16" i="16" l="1"/>
  <c r="AL62" i="16"/>
  <c r="X51" i="16"/>
  <c r="AL101" i="16"/>
  <c r="X90" i="16"/>
  <c r="AL8" i="16"/>
  <c r="I10" i="16"/>
  <c r="E36" i="16"/>
  <c r="AL34" i="16"/>
  <c r="AL140" i="16"/>
  <c r="W129" i="16"/>
  <c r="AB103" i="16"/>
  <c r="AL114" i="16"/>
  <c r="AA142" i="16"/>
  <c r="AL153" i="16"/>
  <c r="AL49" i="16"/>
  <c r="AA36" i="16"/>
  <c r="AL127" i="16"/>
  <c r="Y116" i="16"/>
  <c r="AC64" i="16"/>
  <c r="AL75" i="16"/>
  <c r="Z77" i="16"/>
  <c r="AL88" i="16"/>
  <c r="W10" i="16"/>
  <c r="AL21" i="16"/>
  <c r="AL83" i="16"/>
  <c r="AL57" i="16"/>
  <c r="AL29" i="16"/>
  <c r="AL135" i="16"/>
  <c r="AL96" i="16"/>
  <c r="AL10" i="16" l="1"/>
  <c r="AL18" i="16" s="1"/>
  <c r="AL11" i="16"/>
  <c r="AL20" i="16" s="1"/>
  <c r="AL23" i="16" l="1"/>
  <c r="AL31" i="16" s="1"/>
  <c r="AL36" i="16" s="1"/>
  <c r="AL46" i="16" s="1"/>
  <c r="AL51" i="16" s="1"/>
  <c r="AL59" i="16" s="1"/>
  <c r="AL64" i="16" s="1"/>
  <c r="AL72" i="16" s="1"/>
  <c r="AL78" i="16" s="1"/>
  <c r="AL85" i="16" s="1"/>
  <c r="AL90" i="16" s="1"/>
  <c r="AL98" i="16" s="1"/>
  <c r="AL103" i="16" s="1"/>
  <c r="AL111" i="16" s="1"/>
  <c r="AL116" i="16" s="1"/>
  <c r="AL124" i="16" s="1"/>
  <c r="AL129" i="16" s="1"/>
  <c r="AL137" i="16" s="1"/>
  <c r="AL142" i="16" s="1"/>
  <c r="AL150" i="16" s="1"/>
  <c r="AL156" i="16" s="1"/>
  <c r="AL24" i="16"/>
  <c r="AL33" i="16" l="1"/>
  <c r="AL37" i="16" s="1"/>
  <c r="AL48" i="16" s="1"/>
  <c r="AL52" i="16" s="1"/>
  <c r="AL61" i="16" s="1"/>
  <c r="AL65" i="16" s="1"/>
  <c r="AL74" i="16" s="1"/>
  <c r="AL79" i="16" s="1"/>
  <c r="AL87" i="16" s="1"/>
  <c r="AL91" i="16" s="1"/>
  <c r="AL100" i="16" s="1"/>
  <c r="AL104" i="16" s="1"/>
  <c r="AL113" i="16" s="1"/>
  <c r="AL117" i="16" s="1"/>
  <c r="AL126" i="16" s="1"/>
  <c r="AL130" i="16" s="1"/>
  <c r="AL139" i="16" s="1"/>
  <c r="AL143" i="16" s="1"/>
  <c r="AL152" i="16" s="1"/>
  <c r="AL157" i="16" s="1"/>
  <c r="AK5" i="11"/>
  <c r="AI10" i="11" s="1"/>
  <c r="AK29" i="11" l="1"/>
  <c r="AI34" i="11" s="1"/>
  <c r="AI22" i="11"/>
  <c r="AL22" i="11" s="1"/>
  <c r="AH15" i="11"/>
  <c r="AL10" i="11"/>
  <c r="AL34" i="11" l="1"/>
</calcChain>
</file>

<file path=xl/sharedStrings.xml><?xml version="1.0" encoding="utf-8"?>
<sst xmlns="http://schemas.openxmlformats.org/spreadsheetml/2006/main" count="406" uniqueCount="230">
  <si>
    <t>Januar</t>
  </si>
  <si>
    <t>KW 1</t>
  </si>
  <si>
    <t>KW 2</t>
  </si>
  <si>
    <t>KW 3</t>
  </si>
  <si>
    <t>KW 4</t>
  </si>
  <si>
    <t>Total</t>
  </si>
  <si>
    <t>Gutzuschreibende Stunden von 06.00-20.00 Uhr</t>
  </si>
  <si>
    <t>Soll-Tage Januar</t>
  </si>
  <si>
    <t>Effektiv gearbeitete Stunden von 20.00-23.00 Uhr</t>
  </si>
  <si>
    <t>Soll-Std. Januar</t>
  </si>
  <si>
    <t>Effektiv gearbeitete Stunden von 23.00-06.00 Uhr</t>
  </si>
  <si>
    <t>Februar</t>
  </si>
  <si>
    <t>KW 5</t>
  </si>
  <si>
    <t>KW 6</t>
  </si>
  <si>
    <t>KW 7</t>
  </si>
  <si>
    <t>KW 8</t>
  </si>
  <si>
    <t>KW 9</t>
  </si>
  <si>
    <t>Soll-Tage Februar</t>
  </si>
  <si>
    <t>Soll-Std. Februar</t>
  </si>
  <si>
    <t>März</t>
  </si>
  <si>
    <t>KW 10</t>
  </si>
  <si>
    <t>KW 11</t>
  </si>
  <si>
    <t>KW 12</t>
  </si>
  <si>
    <t>KW 13</t>
  </si>
  <si>
    <t>Soll-Tage März</t>
  </si>
  <si>
    <t>Soll-Std. März</t>
  </si>
  <si>
    <t>KW 14</t>
  </si>
  <si>
    <t>Ft</t>
  </si>
  <si>
    <t>F</t>
  </si>
  <si>
    <t>Kt</t>
  </si>
  <si>
    <t>Ausbezahlte Überstunden</t>
  </si>
  <si>
    <t>Wochentotal (Position 1+2+3)</t>
  </si>
  <si>
    <r>
      <t>Total Januar</t>
    </r>
    <r>
      <rPr>
        <sz val="5.5"/>
        <color rgb="FF000000"/>
        <rFont val="Verdana"/>
        <family val="2"/>
      </rPr>
      <t xml:space="preserve"> (Pos.1+2+3)</t>
    </r>
  </si>
  <si>
    <t>Vergleich +/-
Jan.+ Saldo</t>
  </si>
  <si>
    <t>Pikettdienst (ankreuzen)</t>
  </si>
  <si>
    <t>Vergleich +/-
Feb.+ Saldo</t>
  </si>
  <si>
    <r>
      <t>Total Februar</t>
    </r>
    <r>
      <rPr>
        <sz val="5.5"/>
        <color rgb="FF000000"/>
        <rFont val="Verdana"/>
        <family val="2"/>
      </rPr>
      <t xml:space="preserve"> (Pos.1+2+3)</t>
    </r>
  </si>
  <si>
    <r>
      <t>Total März</t>
    </r>
    <r>
      <rPr>
        <sz val="5.5"/>
        <color rgb="FF000000"/>
        <rFont val="Verdana"/>
        <family val="2"/>
      </rPr>
      <t xml:space="preserve"> (Pos.1+2+3)</t>
    </r>
  </si>
  <si>
    <t>Vergleich +/-
März + Saldo</t>
  </si>
  <si>
    <t>x</t>
  </si>
  <si>
    <r>
      <t xml:space="preserve">Übertrag Vormonat </t>
    </r>
    <r>
      <rPr>
        <sz val="5.5"/>
        <color rgb="FF000000"/>
        <rFont val="Verdana"/>
        <family val="2"/>
      </rPr>
      <t>(Überzeit)</t>
    </r>
  </si>
  <si>
    <r>
      <t xml:space="preserve">Übertrag Vormonat </t>
    </r>
    <r>
      <rPr>
        <sz val="5.5"/>
        <color rgb="FF000000"/>
        <rFont val="Verdana"/>
        <family val="2"/>
      </rPr>
      <t>(Überstunden)</t>
    </r>
  </si>
  <si>
    <t>Übertrag 
Jan. + Feb.</t>
  </si>
  <si>
    <t>Soll-Std. Feb.</t>
  </si>
  <si>
    <t>Übertrag 
Feb. + März.</t>
  </si>
  <si>
    <t>Übertrag 
Dez. + Jan.</t>
  </si>
  <si>
    <t>Soll-Std. Jan.</t>
  </si>
  <si>
    <t>-</t>
  </si>
  <si>
    <t>Bezeichnung</t>
  </si>
  <si>
    <t xml:space="preserve">Gennaio </t>
  </si>
  <si>
    <t>Designazione</t>
  </si>
  <si>
    <t>Totale settimanale (posizione 1+2+3)</t>
  </si>
  <si>
    <t>Servizio di picchetto (barrare)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</si>
  <si>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</si>
  <si>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</si>
  <si>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</si>
  <si>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</si>
  <si>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</si>
  <si>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</si>
  <si>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</si>
  <si>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</si>
  <si>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</si>
  <si>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</si>
  <si>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</si>
  <si>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Indicazione: i supplementi per il lavoro notturno vanno presi in considerazione </t>
  </si>
  <si>
    <t>Giornate da effettuare in gennaio</t>
  </si>
  <si>
    <t>Ore dovute in gennaio</t>
  </si>
  <si>
    <t>Giornate da effettuare in febbraio</t>
  </si>
  <si>
    <t>Ore dovute in febbraio</t>
  </si>
  <si>
    <t>Giornate da effettuare in marzo</t>
  </si>
  <si>
    <t>Ore dovute in marzo</t>
  </si>
  <si>
    <t>Giornate da effettuare in aprile</t>
  </si>
  <si>
    <t>Ore dovute in aprile</t>
  </si>
  <si>
    <t>Giornate da effettuare in maggio</t>
  </si>
  <si>
    <t>Ore dovute in maggio</t>
  </si>
  <si>
    <t xml:space="preserve"> Giornate da effettuare in luglio</t>
  </si>
  <si>
    <t>Ore dovute in luglio</t>
  </si>
  <si>
    <t>Giornate da effettuare in agosto</t>
  </si>
  <si>
    <t>Ore dovute in agosto</t>
  </si>
  <si>
    <t>Giornate da effettuare in settembre</t>
  </si>
  <si>
    <t>Ore dovute in settembre</t>
  </si>
  <si>
    <t>Giornate da effettuare in ottobre</t>
  </si>
  <si>
    <t>Ore dovute in ottobre</t>
  </si>
  <si>
    <t>Giornate da effettuare in novembre</t>
  </si>
  <si>
    <t>Ore dovute in novembre</t>
  </si>
  <si>
    <t>Giornate da effettuare in dicembre</t>
  </si>
  <si>
    <t>Ore dovute in dicembre</t>
  </si>
  <si>
    <t>Ore dovute in Giugno</t>
  </si>
  <si>
    <t xml:space="preserve">Ore da accreditare dalle
06.00 alle 20.00 </t>
  </si>
  <si>
    <t>Ore effettivamente prestate dalle
20.00 alle 23.00</t>
  </si>
  <si>
    <t xml:space="preserve">Ore effettivamente prestate dalle
23.00 alle 06.00 </t>
  </si>
  <si>
    <t>Conto delle ore supplementari A</t>
  </si>
  <si>
    <t>Conto delle ore supplementari B</t>
  </si>
  <si>
    <t>Esclusione della responsabilità</t>
  </si>
  <si>
    <t>Grado di occupazione</t>
  </si>
  <si>
    <t>Obiettivo settimanale in h</t>
  </si>
  <si>
    <t>Saldo mensile al 25 del mese per la contabilità delle retribuzioni</t>
  </si>
  <si>
    <t>Per ulteriori informazioni, vedere 
Strumenti interpretativi</t>
  </si>
  <si>
    <t>Per ulteriori informazioni sui supplementi per il lavoro serale e notturno, si veda l'art. 43 del CCL.</t>
  </si>
  <si>
    <t>Totale</t>
  </si>
  <si>
    <t>Alla fine di dicembre, per la chiusura dell'anno, è necessario effettuare una correzione manuale dei contatori delle ore di lavoro straordinario A e B (S52 e S1 devono essere aggiunti al contatore delle ore di lavoro straordinario di dicembre). (S52 e S1 devono essere aggiunti al contatore degli straordinari di dicembre).</t>
  </si>
  <si>
    <t>Supplemento del 25% vedere art. 28.3 del CCL.</t>
  </si>
  <si>
    <r>
      <t xml:space="preserve">Totale gennaio </t>
    </r>
    <r>
      <rPr>
        <sz val="5.5"/>
        <color theme="1"/>
        <rFont val="Tahoma"/>
        <family val="2"/>
      </rPr>
      <t>(pos.1+2+3)</t>
    </r>
  </si>
  <si>
    <r>
      <t xml:space="preserve">Totale febbraio </t>
    </r>
    <r>
      <rPr>
        <sz val="5.5"/>
        <color theme="1"/>
        <rFont val="Tahoma"/>
        <family val="2"/>
      </rPr>
      <t>(pos.1+2+3)</t>
    </r>
  </si>
  <si>
    <r>
      <t xml:space="preserve">Totale marzo </t>
    </r>
    <r>
      <rPr>
        <sz val="5.5"/>
        <color theme="1"/>
        <rFont val="Tahoma"/>
        <family val="2"/>
      </rPr>
      <t>(pos.1+2+3)</t>
    </r>
  </si>
  <si>
    <r>
      <t xml:space="preserve">Totale aprile </t>
    </r>
    <r>
      <rPr>
        <sz val="5.5"/>
        <color theme="1"/>
        <rFont val="Tahoma"/>
        <family val="2"/>
      </rPr>
      <t>(pos.1+2+3)</t>
    </r>
  </si>
  <si>
    <r>
      <t xml:space="preserve">Totale maggio </t>
    </r>
    <r>
      <rPr>
        <sz val="5.5"/>
        <color theme="1"/>
        <rFont val="Tahoma"/>
        <family val="2"/>
      </rPr>
      <t>(pos.1+2+3)</t>
    </r>
  </si>
  <si>
    <r>
      <t xml:space="preserve">Totale luglio </t>
    </r>
    <r>
      <rPr>
        <sz val="5.5"/>
        <color theme="1"/>
        <rFont val="Tahoma"/>
        <family val="2"/>
      </rPr>
      <t>(pos.1+2+3)</t>
    </r>
  </si>
  <si>
    <t xml:space="preserve"> Giornate da effettuare in giugno</t>
  </si>
  <si>
    <r>
      <t xml:space="preserve">Totale giugno </t>
    </r>
    <r>
      <rPr>
        <sz val="5.5"/>
        <color theme="1"/>
        <rFont val="Tahoma"/>
        <family val="2"/>
      </rPr>
      <t>(pos.1+2+3)</t>
    </r>
  </si>
  <si>
    <r>
      <t xml:space="preserve">Totale agosto </t>
    </r>
    <r>
      <rPr>
        <sz val="5.5"/>
        <color theme="1"/>
        <rFont val="Tahoma"/>
        <family val="2"/>
      </rPr>
      <t>(pos.1+2+3)</t>
    </r>
  </si>
  <si>
    <r>
      <t xml:space="preserve">Totale settembre </t>
    </r>
    <r>
      <rPr>
        <sz val="5.5"/>
        <color theme="1"/>
        <rFont val="Tahoma"/>
        <family val="2"/>
      </rPr>
      <t>(pos.1+2+3)</t>
    </r>
  </si>
  <si>
    <r>
      <t xml:space="preserve">Totale ottobre </t>
    </r>
    <r>
      <rPr>
        <sz val="5.5"/>
        <color theme="1"/>
        <rFont val="Tahoma"/>
        <family val="2"/>
      </rPr>
      <t>(pos.1+2+3)</t>
    </r>
  </si>
  <si>
    <r>
      <t xml:space="preserve">Totale novembre </t>
    </r>
    <r>
      <rPr>
        <sz val="5.5"/>
        <color theme="1"/>
        <rFont val="Tahoma"/>
        <family val="2"/>
      </rPr>
      <t>(pos.1+2+3)</t>
    </r>
  </si>
  <si>
    <r>
      <t xml:space="preserve">Totale dicembre </t>
    </r>
    <r>
      <rPr>
        <sz val="5.5"/>
        <color theme="1"/>
        <rFont val="Tahoma"/>
        <family val="2"/>
      </rPr>
      <t>(pos.1+2+3)</t>
    </r>
  </si>
  <si>
    <t>Riporto mese precedente A gen.</t>
  </si>
  <si>
    <t>Riporto mese precedente A dic.</t>
  </si>
  <si>
    <t>Riporto mese precedente B dic.</t>
  </si>
  <si>
    <t>Riporto mese precedente A feb.</t>
  </si>
  <si>
    <t>Riporto mese precedente B feb.</t>
  </si>
  <si>
    <t>Riporto mese precedente B gen.</t>
  </si>
  <si>
    <t>Riporto mese precedente A mar.</t>
  </si>
  <si>
    <t>Riporto mese precedente B mar.</t>
  </si>
  <si>
    <t>Riporto mese precedente A apr.</t>
  </si>
  <si>
    <t>Riporto mese precedente B apr.</t>
  </si>
  <si>
    <t>Riporto mese precedente A mag.</t>
  </si>
  <si>
    <t>Riporto mese precedente B mag.</t>
  </si>
  <si>
    <t>Riporto mese precedente A giu.</t>
  </si>
  <si>
    <t>Riporto mese precedente B giu.</t>
  </si>
  <si>
    <t>Riporto mese precedente A lug.</t>
  </si>
  <si>
    <t>Riporto mese precedente B lug.</t>
  </si>
  <si>
    <t>Riporto mese precedente A ago.</t>
  </si>
  <si>
    <t>Riporto mese precedente B ago.</t>
  </si>
  <si>
    <t>Riporto mese precedente A set.</t>
  </si>
  <si>
    <t>Riporto mese precedente B set.</t>
  </si>
  <si>
    <t>Riporto mese precedente A ott.</t>
  </si>
  <si>
    <t>Riporto mese precedente B ott.</t>
  </si>
  <si>
    <t>Riporto mese precedente A nov.</t>
  </si>
  <si>
    <t>Riporto mese precedente B nov.</t>
  </si>
  <si>
    <t>Conto delle ore supplementari A gen.</t>
  </si>
  <si>
    <t>Conto delle ore supplementari B gen.</t>
  </si>
  <si>
    <t>Conto delle ore supplementari A feb.</t>
  </si>
  <si>
    <t>Conto delle ore supplementari B feb.</t>
  </si>
  <si>
    <t>Conto delle ore supplementari A marzo</t>
  </si>
  <si>
    <t>Conto delle ore supplementari B marzo</t>
  </si>
  <si>
    <t>Conto delle ore supplementari A aprile</t>
  </si>
  <si>
    <t>Conto delle ore supplementari B aprile</t>
  </si>
  <si>
    <t>Conto delle ore supplementari A maggio</t>
  </si>
  <si>
    <t>Conto delle ore supplementari B maggio</t>
  </si>
  <si>
    <t>Conto delle ore supplementari A giu.</t>
  </si>
  <si>
    <t>Conto delle ore supplementari B giu.</t>
  </si>
  <si>
    <t>Conto delle ore supplementari A lug.</t>
  </si>
  <si>
    <t>Conto delle ore supplementari B lug.</t>
  </si>
  <si>
    <t>Conto delle ore supplementari A ago.</t>
  </si>
  <si>
    <t>Conto delle ore supplementari B ago.</t>
  </si>
  <si>
    <t>Conto delle ore supplementari A set.</t>
  </si>
  <si>
    <t>Conto delle ore supplementari B set.</t>
  </si>
  <si>
    <t>Conto delle ore supplementari A ott.</t>
  </si>
  <si>
    <t>Conto delle ore supplementari B ott.</t>
  </si>
  <si>
    <t>Conto delle ore supplementari A nov.</t>
  </si>
  <si>
    <t>Conto delle ore supplementari B nov.</t>
  </si>
  <si>
    <t>Conto delle ore supplementari A dic.</t>
  </si>
  <si>
    <t>Conto delle ore supplementari B dic.</t>
  </si>
  <si>
    <t>Straordinari retribuiti A</t>
  </si>
  <si>
    <t>Straordinari retribuiti B</t>
  </si>
  <si>
    <t>Saldo Conto delle ore supplementari A</t>
  </si>
  <si>
    <t>Saldo Conto delle ore supplementari B</t>
  </si>
  <si>
    <t>*</t>
  </si>
  <si>
    <t>Lavoro di recupero</t>
  </si>
  <si>
    <t>Straordinario B da h</t>
  </si>
  <si>
    <t>* Lavoro di recupero</t>
  </si>
  <si>
    <t>Ulteriori informazioni: 
Foglio informativo Esecuzione CCL della tecnica della costruzione</t>
  </si>
  <si>
    <r>
      <rPr>
        <b/>
        <sz val="5.5"/>
        <color theme="1"/>
        <rFont val="Tahoma"/>
        <family val="2"/>
      </rPr>
      <t>Tempo di recupero per lavoro a tempo pieno</t>
    </r>
    <r>
      <rPr>
        <sz val="5.5"/>
        <color theme="1"/>
        <rFont val="Tahoma"/>
        <family val="2"/>
      </rPr>
      <t xml:space="preserve"> 
(art. 27 CCL)
</t>
    </r>
    <r>
      <rPr>
        <b/>
        <sz val="5.5"/>
        <color theme="1"/>
        <rFont val="Tahoma"/>
        <family val="2"/>
      </rPr>
      <t>Che cos'è il tempo di recupero?</t>
    </r>
    <r>
      <rPr>
        <sz val="5.5"/>
        <color theme="1"/>
        <rFont val="Tahoma"/>
        <family val="2"/>
      </rPr>
      <t xml:space="preserve">
All'inizio dell'anno viene stabilito:
- Quali giorni lavorativi dell'anno vengono compensati 
(ad es. ponte di Natale)
- In quali giorni verrà anticipato l'orario di lavoro  
</t>
    </r>
    <r>
      <rPr>
        <b/>
        <sz val="5.5"/>
        <color theme="1"/>
        <rFont val="Tahoma"/>
        <family val="2"/>
      </rPr>
      <t xml:space="preserve">Orario di lavoro giornaliero in caso di recupero:  </t>
    </r>
    <r>
      <rPr>
        <sz val="5.5"/>
        <color theme="1"/>
        <rFont val="Tahoma"/>
        <family val="2"/>
      </rPr>
      <t xml:space="preserve">
8 ore di lavoro regolare  
+ quota di recupero giornaliera  
</t>
    </r>
    <r>
      <rPr>
        <b/>
        <sz val="5.5"/>
        <color theme="1"/>
        <rFont val="Tahoma"/>
        <family val="2"/>
      </rPr>
      <t xml:space="preserve">Calcolo del recupero settimanale:  
</t>
    </r>
    <r>
      <rPr>
        <sz val="5.5"/>
        <color theme="1"/>
        <rFont val="Tahoma"/>
        <family val="2"/>
      </rPr>
      <t>Formula:  
(giorni da compensare × 8 ore) / 47 settimane = recupero settimanale  
Esempio:  
5 giorni (ad es. 27-31 dicembre) × 8 ore = 40 ore  
40 ore / 47 settimane lavorative = 1 settimana di recupero
Esempio:
5 giorni (ad es. dal 27 al 31 dicembre) × 8 ore = 40 ore.
40 ore / 47 settimane lavorative = 0,85 ore/settimana</t>
    </r>
  </si>
  <si>
    <t>SC.1</t>
  </si>
  <si>
    <t>SC. 2</t>
  </si>
  <si>
    <t>SC. 3</t>
  </si>
  <si>
    <t>SC. 4</t>
  </si>
  <si>
    <t>SC 5.</t>
  </si>
  <si>
    <t>SC. 5</t>
  </si>
  <si>
    <t>SC. 6</t>
  </si>
  <si>
    <t>SC. 7</t>
  </si>
  <si>
    <t>SC. 8</t>
  </si>
  <si>
    <t>SC. 9</t>
  </si>
  <si>
    <t xml:space="preserve">SC.9 </t>
  </si>
  <si>
    <t>SC. 10</t>
  </si>
  <si>
    <t>SC. 11</t>
  </si>
  <si>
    <t>SC. 12</t>
  </si>
  <si>
    <t>SC. 13</t>
  </si>
  <si>
    <t>SC. 14</t>
  </si>
  <si>
    <t>SC. 15</t>
  </si>
  <si>
    <t xml:space="preserve">SC.16 </t>
  </si>
  <si>
    <t>SC. 17</t>
  </si>
  <si>
    <t>SC. 18</t>
  </si>
  <si>
    <t>SC. 19</t>
  </si>
  <si>
    <t>SC. 20</t>
  </si>
  <si>
    <t>SC. 21</t>
  </si>
  <si>
    <t>SC. 22</t>
  </si>
  <si>
    <t>SC. 23</t>
  </si>
  <si>
    <t>SC. 24</t>
  </si>
  <si>
    <t>SC. 25</t>
  </si>
  <si>
    <t>SC. 26</t>
  </si>
  <si>
    <t>SC. 27</t>
  </si>
  <si>
    <t>SC.28</t>
  </si>
  <si>
    <t>SC. 29</t>
  </si>
  <si>
    <t>SC. 30</t>
  </si>
  <si>
    <t>SC. 31</t>
  </si>
  <si>
    <t>SC.31</t>
  </si>
  <si>
    <t>SC. 32</t>
  </si>
  <si>
    <t>SC. 33</t>
  </si>
  <si>
    <t>SC. 34</t>
  </si>
  <si>
    <t>SC. 44</t>
  </si>
  <si>
    <t>SC. 35</t>
  </si>
  <si>
    <t>SC. 36</t>
  </si>
  <si>
    <t>SC. 37</t>
  </si>
  <si>
    <t>SC. 38</t>
  </si>
  <si>
    <t>SC. 39</t>
  </si>
  <si>
    <t>SC. 40</t>
  </si>
  <si>
    <t>SC. 41</t>
  </si>
  <si>
    <t>SC. 42</t>
  </si>
  <si>
    <t>SC.43</t>
  </si>
  <si>
    <t>SC. 45</t>
  </si>
  <si>
    <t>SC. 46</t>
  </si>
  <si>
    <t>SC. 47</t>
  </si>
  <si>
    <t>SC. 48</t>
  </si>
  <si>
    <t>SC. 49</t>
  </si>
  <si>
    <t>SC. 50</t>
  </si>
  <si>
    <t>SC. 51</t>
  </si>
  <si>
    <t>SC.52</t>
  </si>
  <si>
    <t>SC. 1</t>
  </si>
  <si>
    <t>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</si>
</sst>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10"/>
      <color theme="1"/>
      <name val="Calibri"/>
      <family val="2"/>
    </font>
    <font>
      <b/>
      <sz val="13.5"/>
      <color rgb="FF000000"/>
      <name val="Verdana"/>
      <family val="2"/>
    </font>
    <font>
      <sz val="5.5"/>
      <color rgb="FF000000"/>
      <name val="Tahoma"/>
      <family val="2"/>
    </font>
    <font>
      <b/>
      <sz val="5.5"/>
      <color rgb="FF000000"/>
      <name val="Verdana"/>
      <family val="2"/>
    </font>
    <font>
      <sz val="10"/>
      <color rgb="FF000000"/>
      <name val="Verdana"/>
      <family val="2"/>
    </font>
    <font>
      <sz val="5.5"/>
      <color theme="1"/>
      <name val="Tahoma"/>
      <family val="2"/>
    </font>
    <font>
      <sz val="8"/>
      <color rgb="FF000000"/>
      <name val="Verdana"/>
      <family val="2"/>
    </font>
    <font>
      <sz val="5.5"/>
      <color rgb="FF000000"/>
      <name val="Verdana"/>
      <family val="2"/>
    </font>
    <font>
      <b/>
      <sz val="5.5"/>
      <color theme="1"/>
      <name val="Verdana"/>
      <family val="2"/>
    </font>
    <font>
      <sz val="5"/>
      <color rgb="FF000000"/>
      <name val="Verdana"/>
      <family val="2"/>
    </font>
    <font>
      <b/>
      <sz val="5.5"/>
      <color rgb="FF000000"/>
      <name val="Tahoma"/>
      <family val="2"/>
    </font>
    <font>
      <sz val="6"/>
      <color theme="1"/>
      <name val="Arial"/>
      <family val="2"/>
    </font>
    <font>
      <sz val="8"/>
      <color rgb="FF000000"/>
      <name val="Times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Tahoma"/>
      <family val="2"/>
    </font>
    <font>
      <sz val="4.5"/>
      <color rgb="FF000000"/>
      <name val="Tahoma"/>
      <family val="2"/>
    </font>
    <font>
      <sz val="4.5"/>
      <color theme="1"/>
      <name val="Tahoma"/>
      <family val="2"/>
    </font>
    <font>
      <sz val="8"/>
      <color rgb="FF000000"/>
      <name val="Tahoma"/>
      <family val="2"/>
    </font>
    <font>
      <b/>
      <sz val="5.5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Tahoma"/>
      <family val="2"/>
    </font>
    <font>
      <sz val="5.5"/>
      <name val="Tahoma"/>
      <family val="2"/>
    </font>
    <font>
      <u/>
      <sz val="5.5"/>
      <color theme="4"/>
      <name val="Tahoma"/>
      <family val="2"/>
    </font>
    <font>
      <sz val="4"/>
      <color rgb="FF000000"/>
      <name val="Tahoma"/>
      <family val="2"/>
    </font>
    <font>
      <b/>
      <u/>
      <sz val="5.5"/>
      <color theme="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/>
      </right>
      <top style="hair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14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7" xfId="0" applyBorder="1"/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2" borderId="30" xfId="0" applyFont="1" applyFill="1" applyBorder="1" applyAlignment="1">
      <alignment vertical="center" wrapText="1"/>
    </xf>
    <xf numFmtId="0" fontId="1" fillId="0" borderId="46" xfId="0" applyFont="1" applyBorder="1" applyAlignme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4" borderId="23" xfId="0" applyFont="1" applyFill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4" borderId="63" xfId="0" applyFont="1" applyFill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2" borderId="60" xfId="0" applyFont="1" applyFill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0" fontId="1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7" fillId="2" borderId="78" xfId="0" applyFont="1" applyFill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 wrapText="1"/>
    </xf>
    <xf numFmtId="0" fontId="7" fillId="2" borderId="76" xfId="0" applyFont="1" applyFill="1" applyBorder="1" applyAlignment="1">
      <alignment vertical="center" wrapText="1"/>
    </xf>
    <xf numFmtId="0" fontId="7" fillId="2" borderId="5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77" xfId="0" applyFont="1" applyFill="1" applyBorder="1" applyAlignment="1">
      <alignment vertical="center" wrapText="1"/>
    </xf>
    <xf numFmtId="0" fontId="7" fillId="4" borderId="80" xfId="0" applyFont="1" applyFill="1" applyBorder="1" applyAlignment="1">
      <alignment vertical="center" wrapText="1"/>
    </xf>
    <xf numFmtId="0" fontId="7" fillId="2" borderId="66" xfId="0" applyFont="1" applyFill="1" applyBorder="1" applyAlignment="1">
      <alignment vertical="center" wrapText="1"/>
    </xf>
    <xf numFmtId="0" fontId="7" fillId="2" borderId="61" xfId="0" applyFont="1" applyFill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9" fillId="0" borderId="66" xfId="0" applyFont="1" applyBorder="1" applyAlignment="1">
      <alignment vertical="center" wrapText="1"/>
    </xf>
    <xf numFmtId="0" fontId="12" fillId="0" borderId="7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9" fillId="0" borderId="81" xfId="0" applyFont="1" applyBorder="1" applyAlignment="1">
      <alignment vertical="center" wrapText="1"/>
    </xf>
    <xf numFmtId="0" fontId="5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15" fillId="0" borderId="62" xfId="0" applyFont="1" applyBorder="1" applyAlignment="1">
      <alignment vertical="center" wrapText="1"/>
    </xf>
    <xf numFmtId="0" fontId="15" fillId="0" borderId="68" xfId="0" applyFont="1" applyBorder="1" applyAlignment="1">
      <alignment vertical="center" wrapText="1"/>
    </xf>
    <xf numFmtId="37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5" fillId="0" borderId="98" xfId="0" applyFont="1" applyBorder="1" applyAlignment="1">
      <alignment horizontal="left" vertical="center" wrapText="1"/>
    </xf>
    <xf numFmtId="0" fontId="19" fillId="0" borderId="93" xfId="0" applyFont="1" applyBorder="1" applyAlignment="1" applyProtection="1">
      <alignment horizontal="center" vertical="center" wrapText="1"/>
      <protection locked="0"/>
    </xf>
    <xf numFmtId="0" fontId="19" fillId="0" borderId="94" xfId="0" applyFont="1" applyBorder="1" applyAlignment="1" applyProtection="1">
      <alignment horizontal="center" vertical="center" wrapText="1"/>
      <protection locked="0"/>
    </xf>
    <xf numFmtId="0" fontId="19" fillId="4" borderId="94" xfId="0" applyFont="1" applyFill="1" applyBorder="1" applyAlignment="1" applyProtection="1">
      <alignment horizontal="center" vertical="center" wrapText="1"/>
      <protection locked="0"/>
    </xf>
    <xf numFmtId="0" fontId="19" fillId="2" borderId="95" xfId="0" applyFont="1" applyFill="1" applyBorder="1" applyAlignment="1" applyProtection="1">
      <alignment horizontal="center" vertical="center" wrapText="1"/>
      <protection locked="0"/>
    </xf>
    <xf numFmtId="0" fontId="19" fillId="0" borderId="95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21" fillId="0" borderId="82" xfId="0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0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2" xfId="0" applyFont="1" applyBorder="1" applyAlignment="1" applyProtection="1">
      <alignment horizontal="center" vertical="center" wrapText="1"/>
      <protection locked="0"/>
    </xf>
    <xf numFmtId="0" fontId="5" fillId="0" borderId="103" xfId="0" applyFont="1" applyBorder="1" applyAlignment="1" applyProtection="1">
      <alignment horizontal="center" vertical="center" wrapText="1"/>
      <protection locked="0"/>
    </xf>
    <xf numFmtId="0" fontId="5" fillId="0" borderId="10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left" vertical="center" wrapText="1"/>
    </xf>
    <xf numFmtId="0" fontId="19" fillId="4" borderId="93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21" fillId="0" borderId="28" xfId="0" applyFont="1" applyBorder="1" applyAlignment="1">
      <alignment vertical="center" wrapText="1"/>
    </xf>
    <xf numFmtId="0" fontId="21" fillId="2" borderId="23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vertical="center" wrapText="1"/>
    </xf>
    <xf numFmtId="0" fontId="21" fillId="2" borderId="24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top" wrapText="1"/>
    </xf>
    <xf numFmtId="9" fontId="25" fillId="5" borderId="0" xfId="0" applyNumberFormat="1" applyFont="1" applyFill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19" fillId="0" borderId="9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>
      <alignment vertical="center" wrapText="1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19" fillId="4" borderId="95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>
      <alignment vertical="center" wrapText="1"/>
    </xf>
    <xf numFmtId="0" fontId="19" fillId="0" borderId="96" xfId="0" applyFont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>
      <alignment horizontal="center" vertical="center" wrapText="1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8" fillId="0" borderId="102" xfId="0" applyFont="1" applyBorder="1" applyAlignment="1">
      <alignment horizontal="center"/>
    </xf>
    <xf numFmtId="0" fontId="8" fillId="0" borderId="103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0" fontId="22" fillId="0" borderId="26" xfId="0" applyFont="1" applyBorder="1" applyAlignment="1">
      <alignment horizontal="left" vertical="center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3" borderId="24" xfId="0" applyFont="1" applyFill="1" applyBorder="1" applyAlignment="1" applyProtection="1">
      <alignment vertical="center" wrapText="1"/>
      <protection locked="0"/>
    </xf>
    <xf numFmtId="0" fontId="8" fillId="0" borderId="28" xfId="0" applyFont="1" applyBorder="1" applyAlignment="1">
      <alignment horizontal="center"/>
    </xf>
    <xf numFmtId="0" fontId="19" fillId="0" borderId="102" xfId="0" applyFont="1" applyBorder="1" applyAlignment="1" applyProtection="1">
      <alignment horizontal="center" vertical="center" wrapText="1"/>
      <protection locked="0"/>
    </xf>
    <xf numFmtId="0" fontId="19" fillId="0" borderId="103" xfId="0" applyFont="1" applyBorder="1" applyAlignment="1" applyProtection="1">
      <alignment horizontal="center" vertical="center" wrapText="1"/>
      <protection locked="0"/>
    </xf>
    <xf numFmtId="0" fontId="19" fillId="0" borderId="10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/>
    </xf>
    <xf numFmtId="0" fontId="24" fillId="0" borderId="0" xfId="0" applyFont="1"/>
    <xf numFmtId="0" fontId="5" fillId="0" borderId="0" xfId="0" applyFont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5" fillId="0" borderId="57" xfId="0" applyFont="1" applyBorder="1" applyAlignment="1">
      <alignment horizontal="left" vertical="center" wrapText="1"/>
    </xf>
    <xf numFmtId="0" fontId="19" fillId="0" borderId="106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24" fillId="0" borderId="54" xfId="0" applyFont="1" applyBorder="1"/>
    <xf numFmtId="0" fontId="5" fillId="4" borderId="22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21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24" fillId="0" borderId="94" xfId="0" applyFont="1" applyBorder="1"/>
    <xf numFmtId="0" fontId="24" fillId="0" borderId="63" xfId="0" applyFont="1" applyBorder="1"/>
    <xf numFmtId="0" fontId="24" fillId="0" borderId="93" xfId="0" applyFont="1" applyBorder="1"/>
    <xf numFmtId="0" fontId="24" fillId="0" borderId="0" xfId="0" applyFont="1" applyAlignment="1">
      <alignment horizontal="center"/>
    </xf>
    <xf numFmtId="0" fontId="25" fillId="6" borderId="44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26" fillId="0" borderId="0" xfId="2" applyFont="1" applyAlignment="1">
      <alignment horizontal="left" vertical="top" wrapText="1"/>
    </xf>
    <xf numFmtId="0" fontId="26" fillId="0" borderId="44" xfId="2" applyFont="1" applyBorder="1" applyAlignment="1">
      <alignment horizontal="left" vertical="top" wrapText="1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8" fillId="0" borderId="0" xfId="2" applyFont="1" applyAlignment="1">
      <alignment horizontal="left" vertical="top" wrapText="1"/>
    </xf>
    <xf numFmtId="0" fontId="28" fillId="0" borderId="44" xfId="2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3" fontId="27" fillId="0" borderId="27" xfId="1" applyFont="1" applyFill="1" applyBorder="1" applyAlignment="1" applyProtection="1">
      <alignment horizontal="center" vertical="center" wrapText="1"/>
      <protection locked="0"/>
    </xf>
    <xf numFmtId="43" fontId="27" fillId="0" borderId="28" xfId="1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vertical="center" wrapText="1"/>
    </xf>
    <xf numFmtId="0" fontId="21" fillId="0" borderId="92" xfId="0" applyFont="1" applyBorder="1" applyAlignment="1">
      <alignment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2" fillId="0" borderId="100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22" fillId="0" borderId="99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67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" fillId="0" borderId="7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1" fillId="0" borderId="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65" xfId="0" applyFont="1" applyBorder="1" applyAlignment="1">
      <alignment horizontal="center"/>
    </xf>
    <xf numFmtId="0" fontId="24" fillId="0" borderId="104" xfId="0" applyFont="1" applyBorder="1" applyAlignment="1">
      <alignment horizontal="center"/>
    </xf>
    <xf numFmtId="0" fontId="21" fillId="0" borderId="27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5" fillId="0" borderId="17" xfId="0" quotePrefix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8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vertical="center" wrapText="1"/>
    </xf>
    <xf numFmtId="0" fontId="3" fillId="0" borderId="71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7" fillId="0" borderId="2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5" xfId="0" applyFont="1" applyBorder="1" applyAlignment="1">
      <alignment vertical="center" wrapText="1"/>
    </xf>
    <xf numFmtId="0" fontId="7" fillId="0" borderId="30" xfId="0" quotePrefix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3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1" xfId="0" quotePrefix="1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19707</xdr:colOff>
      <xdr:row>0</xdr:row>
      <xdr:rowOff>32846</xdr:rowOff>
    </xdr:from>
    <xdr:to>
      <xdr:col>2</xdr:col>
      <xdr:colOff>19707</xdr:colOff>
      <xdr:row>33</xdr:row>
      <xdr:rowOff>91966</xdr:rowOff>
    </xdr:to>
    <xdr:sp macro="" textlink="">
      <xdr:nvSpPr>
        <xdr:cNvPr id="3" name="Textfeld 14">
          <a:extLst>
            <a:ext uri="{FF2B5EF4-FFF2-40B4-BE49-F238E27FC236}">
              <a16:creationId xmlns:a16="http://schemas.microsoft.com/office/drawing/2014/main" id="{17B77EF2-F5ED-47C4-82CA-E741284B7512}"/>
            </a:ext>
          </a:extLst>
        </xdr:cNvPr>
        <xdr:cNvSpPr txBox="1">
          <a:spLocks noChangeArrowheads="1"/>
        </xdr:cNvSpPr>
      </xdr:nvSpPr>
      <xdr:spPr bwMode="auto">
        <a:xfrm>
          <a:off x="19707" y="32846"/>
          <a:ext cx="1878724" cy="42238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r>
            <a:rPr lang="fr-CH" sz="14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2026 controllo dell'orario di lavoro da parte del CPN del ramo tecniche edilizie</a:t>
          </a:r>
          <a:endParaRPr lang="de-CH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fr-CH" sz="3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Cognome: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Nome: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Anno di nascita: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Ferie: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Occupazione da: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fino a:</a:t>
          </a:r>
          <a:b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V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vacanze (8h / giorno)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gf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giorno festivo (8h / giorno)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Mil/PC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servizio militare/protezione civile (8h / giorno)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□M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malattia (8h / giorno)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C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Giornata di compensazione (-)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I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incidente (8h / giorno)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O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Ore negative (-)</a:t>
          </a:r>
          <a:b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JI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giorno di assenza compensato (ai sensi dell'art. 34ss)</a:t>
          </a:r>
          <a:br>
            <a:rPr lang="fr-CH" sz="800" b="1" spc="3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 spc="3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</a:t>
          </a:r>
          <a:r>
            <a:rPr lang="fr-CH" sz="8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Altre abbreviazioni </a:t>
          </a:r>
          <a:r>
            <a:rPr lang="fr-CH" sz="8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possono essere aggiunte qui.</a:t>
          </a:r>
          <a:br>
            <a:rPr lang="de-CH" sz="500" b="0" spc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de-CH" sz="500" b="0" spc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de-CH" sz="500" b="0" spc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de-CH" sz="550" b="1" spc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55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 giorni completi di assenza saranno registrati con 8 ore alla riga 1.</a:t>
          </a:r>
          <a:br>
            <a:rPr lang="fr-CH" sz="55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55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55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 totali settimanali per le settimane che si estendono oltre la fine del mese devono sempre essere inseriti alla fine della settimana</a:t>
          </a:r>
          <a:r>
            <a:rPr lang="fr-CH" sz="550" b="1" spc="-5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  <a:br>
            <a:rPr lang="fr-CH" sz="550" b="1" spc="-5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700" b="1" spc="-50">
              <a:solidFill>
                <a:srgbClr val="0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br>
            <a:rPr lang="fr-CH" sz="700" b="1" spc="-50">
              <a:solidFill>
                <a:srgbClr val="0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endParaRPr lang="de-CH" sz="11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pn-tecnicadellacostruzione.ch/it/ccl-dfo/strumenti-interpretativi/" TargetMode="External"/><Relationship Id="rId2" Type="http://schemas.openxmlformats.org/officeDocument/2006/relationships/hyperlink" Target="https://www.cpn-tecnicadellacostruzione.ch/it/impressum/" TargetMode="External"/><Relationship Id="rId1" Type="http://schemas.openxmlformats.org/officeDocument/2006/relationships/hyperlink" Target="https://www.plk-gebaeudetechnik.ch/de/gav-ave/auslegungshilfe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pn-tecnicadellacostruzione.ch/it/ccl-dfo/strumenti-interpretativ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FC19-2FBD-41BC-8997-32420333AA92}">
  <dimension ref="A1:AQ158"/>
  <sheetViews>
    <sheetView tabSelected="1" zoomScale="130" zoomScaleNormal="130" zoomScaleSheetLayoutView="130" workbookViewId="0">
      <selection activeCell="X25" sqref="X25"/>
    </sheetView>
  </sheetViews>
  <sheetFormatPr baseColWidth="10" defaultRowHeight="12.75" x14ac:dyDescent="0.2"/>
  <cols>
    <col min="1" max="1" width="15.5703125" customWidth="1"/>
    <col min="2" max="2" width="12.5703125" customWidth="1"/>
    <col min="3" max="3" width="2" style="30" bestFit="1" customWidth="1"/>
    <col min="4" max="4" width="19.28515625" style="157" customWidth="1"/>
    <col min="5" max="35" width="3" style="158" customWidth="1"/>
    <col min="36" max="36" width="5.85546875" style="158" bestFit="1" customWidth="1"/>
    <col min="37" max="37" width="23.5703125" style="158" bestFit="1" customWidth="1"/>
    <col min="38" max="38" width="12.42578125" style="157" bestFit="1" customWidth="1"/>
    <col min="39" max="39" width="11.42578125" style="103"/>
  </cols>
  <sheetData>
    <row r="1" spans="2:43" ht="8.4499999999999993" customHeight="1" x14ac:dyDescent="0.2">
      <c r="C1" s="8"/>
      <c r="D1" s="307" t="s">
        <v>49</v>
      </c>
      <c r="E1" s="269" t="s">
        <v>173</v>
      </c>
      <c r="F1" s="270"/>
      <c r="G1" s="270"/>
      <c r="H1" s="271"/>
      <c r="I1" s="269" t="s">
        <v>174</v>
      </c>
      <c r="J1" s="270"/>
      <c r="K1" s="270"/>
      <c r="L1" s="270"/>
      <c r="M1" s="270"/>
      <c r="N1" s="270"/>
      <c r="O1" s="271"/>
      <c r="P1" s="269" t="s">
        <v>175</v>
      </c>
      <c r="Q1" s="270"/>
      <c r="R1" s="270"/>
      <c r="S1" s="270"/>
      <c r="T1" s="270"/>
      <c r="U1" s="270"/>
      <c r="V1" s="271"/>
      <c r="W1" s="269" t="s">
        <v>176</v>
      </c>
      <c r="X1" s="270"/>
      <c r="Y1" s="270"/>
      <c r="Z1" s="270"/>
      <c r="AA1" s="270"/>
      <c r="AB1" s="270"/>
      <c r="AC1" s="271"/>
      <c r="AD1" s="269" t="s">
        <v>177</v>
      </c>
      <c r="AE1" s="270"/>
      <c r="AF1" s="270"/>
      <c r="AG1" s="270"/>
      <c r="AH1" s="270"/>
      <c r="AI1" s="271"/>
      <c r="AJ1" s="239" t="s">
        <v>99</v>
      </c>
      <c r="AK1" s="101" t="s">
        <v>65</v>
      </c>
      <c r="AL1" s="102" t="s">
        <v>66</v>
      </c>
      <c r="AM1" s="102"/>
    </row>
    <row r="2" spans="2:43" ht="8.4499999999999993" customHeight="1" thickBot="1" x14ac:dyDescent="0.25">
      <c r="C2" s="36"/>
      <c r="D2" s="307"/>
      <c r="E2" s="81">
        <v>1</v>
      </c>
      <c r="F2" s="83">
        <v>2</v>
      </c>
      <c r="G2" s="83">
        <v>3</v>
      </c>
      <c r="H2" s="84">
        <v>4</v>
      </c>
      <c r="I2" s="81">
        <v>5</v>
      </c>
      <c r="J2" s="96">
        <v>6</v>
      </c>
      <c r="K2" s="83">
        <v>7</v>
      </c>
      <c r="L2" s="83">
        <v>8</v>
      </c>
      <c r="M2" s="83">
        <v>9</v>
      </c>
      <c r="N2" s="83">
        <v>10</v>
      </c>
      <c r="O2" s="84">
        <v>11</v>
      </c>
      <c r="P2" s="33">
        <v>12</v>
      </c>
      <c r="Q2" s="83">
        <v>13</v>
      </c>
      <c r="R2" s="83">
        <v>14</v>
      </c>
      <c r="S2" s="83">
        <v>15</v>
      </c>
      <c r="T2" s="83">
        <v>16</v>
      </c>
      <c r="U2" s="83">
        <v>17</v>
      </c>
      <c r="V2" s="84">
        <v>18</v>
      </c>
      <c r="W2" s="33">
        <v>19</v>
      </c>
      <c r="X2" s="83">
        <v>20</v>
      </c>
      <c r="Y2" s="83">
        <v>21</v>
      </c>
      <c r="Z2" s="83">
        <v>22</v>
      </c>
      <c r="AA2" s="83">
        <v>23</v>
      </c>
      <c r="AB2" s="83">
        <v>24</v>
      </c>
      <c r="AC2" s="84">
        <v>25</v>
      </c>
      <c r="AD2" s="34">
        <v>26</v>
      </c>
      <c r="AE2" s="83">
        <v>27</v>
      </c>
      <c r="AF2" s="83">
        <v>28</v>
      </c>
      <c r="AG2" s="83">
        <v>29</v>
      </c>
      <c r="AH2" s="83">
        <v>30</v>
      </c>
      <c r="AI2" s="84">
        <v>31</v>
      </c>
      <c r="AJ2" s="240"/>
      <c r="AK2" s="104">
        <v>22</v>
      </c>
      <c r="AL2" s="104">
        <f>AK2*8</f>
        <v>176</v>
      </c>
    </row>
    <row r="3" spans="2:43" ht="17.100000000000001" customHeight="1" x14ac:dyDescent="0.2">
      <c r="C3" s="38">
        <v>1</v>
      </c>
      <c r="D3" s="89" t="s">
        <v>88</v>
      </c>
      <c r="E3" s="199"/>
      <c r="F3" s="200"/>
      <c r="G3" s="184"/>
      <c r="H3" s="185"/>
      <c r="I3" s="182"/>
      <c r="J3" s="195"/>
      <c r="K3" s="183"/>
      <c r="L3" s="195"/>
      <c r="M3" s="183"/>
      <c r="N3" s="197"/>
      <c r="O3" s="185"/>
      <c r="P3" s="186"/>
      <c r="Q3" s="183"/>
      <c r="R3" s="195"/>
      <c r="S3" s="195"/>
      <c r="T3" s="183"/>
      <c r="U3" s="197"/>
      <c r="V3" s="185"/>
      <c r="W3" s="186"/>
      <c r="X3" s="183"/>
      <c r="Y3" s="198"/>
      <c r="Z3" s="183"/>
      <c r="AA3" s="183"/>
      <c r="AB3" s="197"/>
      <c r="AC3" s="185"/>
      <c r="AD3" s="187"/>
      <c r="AE3" s="183"/>
      <c r="AF3" s="183"/>
      <c r="AG3" s="195"/>
      <c r="AH3" s="183"/>
      <c r="AI3" s="196"/>
      <c r="AJ3" s="190">
        <f>SUM(E3:AI3)</f>
        <v>0</v>
      </c>
      <c r="AK3" s="253" t="s">
        <v>102</v>
      </c>
      <c r="AL3" s="227">
        <f>AJ3+AJ5+AJ7</f>
        <v>0</v>
      </c>
    </row>
    <row r="4" spans="2:43" ht="9.9499999999999993" customHeight="1" x14ac:dyDescent="0.2">
      <c r="B4" s="110"/>
      <c r="C4" s="38"/>
      <c r="D4" s="181" t="s">
        <v>50</v>
      </c>
      <c r="E4" s="201" t="s">
        <v>229</v>
      </c>
      <c r="F4" s="202" t="s">
        <v>229</v>
      </c>
      <c r="G4" s="111"/>
      <c r="H4" s="112"/>
      <c r="I4" s="97"/>
      <c r="J4" s="165"/>
      <c r="K4" s="98"/>
      <c r="L4" s="91"/>
      <c r="M4" s="85"/>
      <c r="N4" s="111"/>
      <c r="O4" s="112"/>
      <c r="P4" s="166"/>
      <c r="Q4" s="91"/>
      <c r="R4" s="95"/>
      <c r="S4" s="91"/>
      <c r="T4" s="91"/>
      <c r="U4" s="111"/>
      <c r="V4" s="112"/>
      <c r="W4" s="166"/>
      <c r="X4" s="91"/>
      <c r="Y4" s="91"/>
      <c r="Z4" s="91"/>
      <c r="AA4" s="91"/>
      <c r="AB4" s="111"/>
      <c r="AC4" s="112"/>
      <c r="AD4" s="95"/>
      <c r="AE4" s="91"/>
      <c r="AF4" s="86"/>
      <c r="AG4" s="91"/>
      <c r="AH4" s="91"/>
      <c r="AI4" s="139"/>
      <c r="AJ4" s="189"/>
      <c r="AK4" s="254"/>
      <c r="AL4" s="228"/>
    </row>
    <row r="5" spans="2:43" ht="9.9499999999999993" customHeight="1" x14ac:dyDescent="0.2">
      <c r="C5" s="306">
        <v>2</v>
      </c>
      <c r="D5" s="231" t="s">
        <v>89</v>
      </c>
      <c r="E5" s="251"/>
      <c r="F5" s="245"/>
      <c r="G5" s="245"/>
      <c r="H5" s="247"/>
      <c r="I5" s="251"/>
      <c r="J5" s="308"/>
      <c r="K5" s="308"/>
      <c r="L5" s="245"/>
      <c r="M5" s="245"/>
      <c r="N5" s="245"/>
      <c r="O5" s="247"/>
      <c r="P5" s="251"/>
      <c r="Q5" s="245"/>
      <c r="R5" s="245"/>
      <c r="S5" s="245"/>
      <c r="T5" s="245"/>
      <c r="U5" s="245"/>
      <c r="V5" s="247"/>
      <c r="W5" s="251"/>
      <c r="X5" s="245"/>
      <c r="Y5" s="245"/>
      <c r="Z5" s="245"/>
      <c r="AA5" s="245"/>
      <c r="AB5" s="245"/>
      <c r="AC5" s="247"/>
      <c r="AD5" s="251"/>
      <c r="AE5" s="245"/>
      <c r="AF5" s="245"/>
      <c r="AG5" s="245"/>
      <c r="AH5" s="245"/>
      <c r="AI5" s="247"/>
      <c r="AJ5" s="289">
        <f>SUM(E5:AI6)</f>
        <v>0</v>
      </c>
      <c r="AK5" s="161" t="s">
        <v>116</v>
      </c>
      <c r="AL5" s="114"/>
    </row>
    <row r="6" spans="2:43" ht="9.9499999999999993" customHeight="1" x14ac:dyDescent="0.2">
      <c r="C6" s="306"/>
      <c r="D6" s="232"/>
      <c r="E6" s="252"/>
      <c r="F6" s="246"/>
      <c r="G6" s="246"/>
      <c r="H6" s="248"/>
      <c r="I6" s="252"/>
      <c r="J6" s="309"/>
      <c r="K6" s="309"/>
      <c r="L6" s="246"/>
      <c r="M6" s="246"/>
      <c r="N6" s="246"/>
      <c r="O6" s="248"/>
      <c r="P6" s="252"/>
      <c r="Q6" s="246"/>
      <c r="R6" s="246"/>
      <c r="S6" s="246"/>
      <c r="T6" s="246"/>
      <c r="U6" s="246"/>
      <c r="V6" s="248"/>
      <c r="W6" s="252"/>
      <c r="X6" s="246"/>
      <c r="Y6" s="246"/>
      <c r="Z6" s="246"/>
      <c r="AA6" s="246"/>
      <c r="AB6" s="246"/>
      <c r="AC6" s="248"/>
      <c r="AD6" s="252"/>
      <c r="AE6" s="246"/>
      <c r="AF6" s="246"/>
      <c r="AG6" s="246"/>
      <c r="AH6" s="246"/>
      <c r="AI6" s="248"/>
      <c r="AJ6" s="290"/>
      <c r="AK6" s="161" t="s">
        <v>139</v>
      </c>
      <c r="AL6" s="114">
        <f>E10+I10+P10+W10</f>
        <v>-136</v>
      </c>
    </row>
    <row r="7" spans="2:43" ht="9.9499999999999993" customHeight="1" x14ac:dyDescent="0.2">
      <c r="C7" s="306">
        <v>3</v>
      </c>
      <c r="D7" s="232" t="s">
        <v>90</v>
      </c>
      <c r="E7" s="251"/>
      <c r="F7" s="245"/>
      <c r="G7" s="245"/>
      <c r="H7" s="247"/>
      <c r="I7" s="251"/>
      <c r="J7" s="308"/>
      <c r="K7" s="308"/>
      <c r="L7" s="245"/>
      <c r="M7" s="245"/>
      <c r="N7" s="245"/>
      <c r="O7" s="247"/>
      <c r="P7" s="251"/>
      <c r="Q7" s="245"/>
      <c r="R7" s="245"/>
      <c r="S7" s="245"/>
      <c r="T7" s="245"/>
      <c r="U7" s="245"/>
      <c r="V7" s="247"/>
      <c r="W7" s="251"/>
      <c r="X7" s="245"/>
      <c r="Y7" s="245"/>
      <c r="Z7" s="245"/>
      <c r="AA7" s="245"/>
      <c r="AB7" s="245"/>
      <c r="AC7" s="247"/>
      <c r="AD7" s="251"/>
      <c r="AE7" s="245"/>
      <c r="AF7" s="245"/>
      <c r="AG7" s="245"/>
      <c r="AH7" s="245"/>
      <c r="AI7" s="247"/>
      <c r="AJ7" s="289">
        <f>SUM(E7:AI8)</f>
        <v>0</v>
      </c>
      <c r="AK7" s="161" t="s">
        <v>117</v>
      </c>
      <c r="AL7" s="114"/>
    </row>
    <row r="8" spans="2:43" ht="9.9499999999999993" customHeight="1" x14ac:dyDescent="0.2">
      <c r="C8" s="306"/>
      <c r="D8" s="241"/>
      <c r="E8" s="252"/>
      <c r="F8" s="246"/>
      <c r="G8" s="246"/>
      <c r="H8" s="248"/>
      <c r="I8" s="252"/>
      <c r="J8" s="309"/>
      <c r="K8" s="309"/>
      <c r="L8" s="246"/>
      <c r="M8" s="246"/>
      <c r="N8" s="246"/>
      <c r="O8" s="248"/>
      <c r="P8" s="252"/>
      <c r="Q8" s="246"/>
      <c r="R8" s="246"/>
      <c r="S8" s="246"/>
      <c r="T8" s="246"/>
      <c r="U8" s="246"/>
      <c r="V8" s="248"/>
      <c r="W8" s="252"/>
      <c r="X8" s="246"/>
      <c r="Y8" s="246"/>
      <c r="Z8" s="246"/>
      <c r="AA8" s="246"/>
      <c r="AB8" s="246"/>
      <c r="AC8" s="248"/>
      <c r="AD8" s="252"/>
      <c r="AE8" s="246"/>
      <c r="AF8" s="246"/>
      <c r="AG8" s="246"/>
      <c r="AH8" s="246"/>
      <c r="AI8" s="248"/>
      <c r="AJ8" s="290"/>
      <c r="AK8" s="161" t="s">
        <v>140</v>
      </c>
      <c r="AL8" s="114">
        <f>E11+I11+P11</f>
        <v>0</v>
      </c>
    </row>
    <row r="9" spans="2:43" ht="9.9499999999999993" customHeight="1" x14ac:dyDescent="0.2">
      <c r="C9" s="38">
        <v>4</v>
      </c>
      <c r="D9" s="89" t="s">
        <v>51</v>
      </c>
      <c r="E9" s="256">
        <f>SUM(E3:H3,E5:H8)</f>
        <v>0</v>
      </c>
      <c r="F9" s="257"/>
      <c r="G9" s="257"/>
      <c r="H9" s="258"/>
      <c r="I9" s="256">
        <f>SUM(I3:O3,I5:O8)</f>
        <v>0</v>
      </c>
      <c r="J9" s="257"/>
      <c r="K9" s="257"/>
      <c r="L9" s="257"/>
      <c r="M9" s="257"/>
      <c r="N9" s="257"/>
      <c r="O9" s="258"/>
      <c r="P9" s="256">
        <f>SUM(P3:V3,P5:V8)</f>
        <v>0</v>
      </c>
      <c r="Q9" s="257"/>
      <c r="R9" s="257"/>
      <c r="S9" s="257"/>
      <c r="T9" s="257"/>
      <c r="U9" s="257"/>
      <c r="V9" s="258"/>
      <c r="W9" s="256">
        <f>SUM(W3:AC3,W5:AC8)</f>
        <v>0</v>
      </c>
      <c r="X9" s="257"/>
      <c r="Y9" s="257"/>
      <c r="Z9" s="257"/>
      <c r="AA9" s="257"/>
      <c r="AB9" s="257"/>
      <c r="AC9" s="258"/>
      <c r="AD9" s="266"/>
      <c r="AE9" s="267"/>
      <c r="AF9" s="267"/>
      <c r="AG9" s="267"/>
      <c r="AH9" s="267"/>
      <c r="AI9" s="268"/>
      <c r="AJ9" s="220"/>
      <c r="AK9" s="161" t="s">
        <v>163</v>
      </c>
      <c r="AL9" s="114"/>
    </row>
    <row r="10" spans="2:43" ht="9.9499999999999993" customHeight="1" x14ac:dyDescent="0.2">
      <c r="C10" s="38"/>
      <c r="D10" s="88" t="s">
        <v>91</v>
      </c>
      <c r="E10" s="259">
        <f>E9-E11-16</f>
        <v>-16</v>
      </c>
      <c r="F10" s="260"/>
      <c r="G10" s="260"/>
      <c r="H10" s="261"/>
      <c r="I10" s="259">
        <f>I9-I11-$B$38</f>
        <v>-40</v>
      </c>
      <c r="J10" s="260"/>
      <c r="K10" s="260"/>
      <c r="L10" s="260"/>
      <c r="M10" s="260"/>
      <c r="N10" s="260"/>
      <c r="O10" s="261"/>
      <c r="P10" s="259">
        <f>P9-P11-$B$38</f>
        <v>-40</v>
      </c>
      <c r="Q10" s="260"/>
      <c r="R10" s="260"/>
      <c r="S10" s="260"/>
      <c r="T10" s="260"/>
      <c r="U10" s="260"/>
      <c r="V10" s="261"/>
      <c r="W10" s="259">
        <f>W9-W11-$B$38</f>
        <v>-40</v>
      </c>
      <c r="X10" s="260"/>
      <c r="Y10" s="260"/>
      <c r="Z10" s="260"/>
      <c r="AA10" s="260"/>
      <c r="AB10" s="260"/>
      <c r="AC10" s="261"/>
      <c r="AD10" s="266"/>
      <c r="AE10" s="267"/>
      <c r="AF10" s="267"/>
      <c r="AG10" s="267"/>
      <c r="AH10" s="267"/>
      <c r="AI10" s="268"/>
      <c r="AJ10" s="221"/>
      <c r="AK10" s="161" t="s">
        <v>165</v>
      </c>
      <c r="AL10" s="114">
        <f>AL5+AL6+AL9</f>
        <v>-136</v>
      </c>
    </row>
    <row r="11" spans="2:43" ht="9.9499999999999993" customHeight="1" thickBot="1" x14ac:dyDescent="0.25">
      <c r="C11" s="38"/>
      <c r="D11" s="88" t="s">
        <v>92</v>
      </c>
      <c r="E11" s="259">
        <f>IF(E9-16&lt;5,0,E9-21)</f>
        <v>0</v>
      </c>
      <c r="F11" s="260"/>
      <c r="G11" s="260"/>
      <c r="H11" s="261"/>
      <c r="I11" s="259">
        <f>IF(I9-$B$39&lt;$B$37,0,I9-$B$39)</f>
        <v>0</v>
      </c>
      <c r="J11" s="260"/>
      <c r="K11" s="260"/>
      <c r="L11" s="260"/>
      <c r="M11" s="260"/>
      <c r="N11" s="260"/>
      <c r="O11" s="261"/>
      <c r="P11" s="259">
        <f>IF(P9-$B$39&lt;$B$37,0,P9-$B$39)</f>
        <v>0</v>
      </c>
      <c r="Q11" s="260"/>
      <c r="R11" s="260"/>
      <c r="S11" s="260"/>
      <c r="T11" s="260"/>
      <c r="U11" s="260"/>
      <c r="V11" s="261"/>
      <c r="W11" s="259">
        <f>IF(W9-$B$39&lt;$B$37,0,W9-$B$39)</f>
        <v>0</v>
      </c>
      <c r="X11" s="260"/>
      <c r="Y11" s="260"/>
      <c r="Z11" s="260"/>
      <c r="AA11" s="260"/>
      <c r="AB11" s="260"/>
      <c r="AC11" s="261"/>
      <c r="AD11" s="266"/>
      <c r="AE11" s="267"/>
      <c r="AF11" s="267"/>
      <c r="AG11" s="267"/>
      <c r="AH11" s="267"/>
      <c r="AI11" s="268"/>
      <c r="AJ11" s="221"/>
      <c r="AK11" s="162" t="s">
        <v>166</v>
      </c>
      <c r="AL11" s="115">
        <f>AL7+AL8</f>
        <v>0</v>
      </c>
    </row>
    <row r="12" spans="2:43" ht="8.4499999999999993" customHeight="1" thickBot="1" x14ac:dyDescent="0.25">
      <c r="C12" s="38">
        <v>5</v>
      </c>
      <c r="D12" s="116" t="s">
        <v>52</v>
      </c>
      <c r="E12" s="117"/>
      <c r="F12" s="118"/>
      <c r="G12" s="118"/>
      <c r="H12" s="119"/>
      <c r="I12" s="117"/>
      <c r="J12" s="118"/>
      <c r="K12" s="118"/>
      <c r="L12" s="118"/>
      <c r="M12" s="118"/>
      <c r="N12" s="118"/>
      <c r="O12" s="119"/>
      <c r="P12" s="117"/>
      <c r="Q12" s="118"/>
      <c r="R12" s="118"/>
      <c r="S12" s="118"/>
      <c r="T12" s="118"/>
      <c r="U12" s="118"/>
      <c r="V12" s="118"/>
      <c r="W12" s="117"/>
      <c r="X12" s="118"/>
      <c r="Y12" s="118"/>
      <c r="Z12" s="118"/>
      <c r="AA12" s="118"/>
      <c r="AB12" s="118"/>
      <c r="AC12" s="119"/>
      <c r="AD12" s="118"/>
      <c r="AE12" s="118"/>
      <c r="AF12" s="118"/>
      <c r="AG12" s="118"/>
      <c r="AH12" s="118"/>
      <c r="AI12" s="119"/>
      <c r="AJ12" s="275"/>
      <c r="AK12" s="233"/>
      <c r="AL12" s="234"/>
      <c r="AQ12" s="80"/>
    </row>
    <row r="13" spans="2:43" ht="8.1" customHeight="1" thickBot="1" x14ac:dyDescent="0.25">
      <c r="C13" s="286"/>
      <c r="D13" s="288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</row>
    <row r="14" spans="2:43" ht="8.4499999999999993" customHeight="1" x14ac:dyDescent="0.2">
      <c r="C14" s="235"/>
      <c r="D14" s="237" t="s">
        <v>53</v>
      </c>
      <c r="E14" s="100" t="s">
        <v>178</v>
      </c>
      <c r="F14" s="269" t="s">
        <v>179</v>
      </c>
      <c r="G14" s="270"/>
      <c r="H14" s="270"/>
      <c r="I14" s="270"/>
      <c r="J14" s="270"/>
      <c r="K14" s="270"/>
      <c r="L14" s="271"/>
      <c r="M14" s="269" t="s">
        <v>180</v>
      </c>
      <c r="N14" s="270"/>
      <c r="O14" s="270"/>
      <c r="P14" s="270"/>
      <c r="Q14" s="270"/>
      <c r="R14" s="270"/>
      <c r="S14" s="271"/>
      <c r="T14" s="269" t="s">
        <v>181</v>
      </c>
      <c r="U14" s="270"/>
      <c r="V14" s="270"/>
      <c r="W14" s="270"/>
      <c r="X14" s="270"/>
      <c r="Y14" s="270"/>
      <c r="Z14" s="271"/>
      <c r="AA14" s="269" t="s">
        <v>182</v>
      </c>
      <c r="AB14" s="270"/>
      <c r="AC14" s="270"/>
      <c r="AD14" s="270"/>
      <c r="AE14" s="270"/>
      <c r="AF14" s="271"/>
      <c r="AG14" s="295"/>
      <c r="AH14" s="296"/>
      <c r="AI14" s="297"/>
      <c r="AJ14" s="264" t="s">
        <v>99</v>
      </c>
      <c r="AK14" s="101" t="s">
        <v>67</v>
      </c>
      <c r="AL14" s="101" t="s">
        <v>68</v>
      </c>
      <c r="AM14" s="160"/>
      <c r="AN14" s="159"/>
    </row>
    <row r="15" spans="2:43" ht="8.4499999999999993" customHeight="1" thickBot="1" x14ac:dyDescent="0.25">
      <c r="C15" s="287"/>
      <c r="D15" s="238"/>
      <c r="E15" s="3">
        <v>1</v>
      </c>
      <c r="F15" s="33">
        <v>2</v>
      </c>
      <c r="G15" s="83">
        <v>3</v>
      </c>
      <c r="H15" s="83">
        <v>4</v>
      </c>
      <c r="I15" s="83">
        <v>5</v>
      </c>
      <c r="J15" s="83">
        <v>6</v>
      </c>
      <c r="K15" s="83">
        <v>7</v>
      </c>
      <c r="L15" s="84">
        <v>8</v>
      </c>
      <c r="M15" s="33">
        <v>9</v>
      </c>
      <c r="N15" s="83">
        <v>10</v>
      </c>
      <c r="O15" s="83">
        <v>11</v>
      </c>
      <c r="P15" s="83">
        <v>12</v>
      </c>
      <c r="Q15" s="83">
        <v>13</v>
      </c>
      <c r="R15" s="83">
        <v>14</v>
      </c>
      <c r="S15" s="84">
        <v>15</v>
      </c>
      <c r="T15" s="33">
        <v>16</v>
      </c>
      <c r="U15" s="83">
        <v>17</v>
      </c>
      <c r="V15" s="82">
        <v>18</v>
      </c>
      <c r="W15" s="83">
        <v>19</v>
      </c>
      <c r="X15" s="83">
        <v>20</v>
      </c>
      <c r="Y15" s="83">
        <v>21</v>
      </c>
      <c r="Z15" s="84">
        <v>22</v>
      </c>
      <c r="AA15" s="34">
        <v>23</v>
      </c>
      <c r="AB15" s="83">
        <v>24</v>
      </c>
      <c r="AC15" s="83">
        <v>25</v>
      </c>
      <c r="AD15" s="83">
        <v>26</v>
      </c>
      <c r="AE15" s="83">
        <v>27</v>
      </c>
      <c r="AF15" s="84">
        <v>28</v>
      </c>
      <c r="AG15" s="298"/>
      <c r="AH15" s="299"/>
      <c r="AI15" s="300"/>
      <c r="AJ15" s="265"/>
      <c r="AK15" s="120">
        <v>20</v>
      </c>
      <c r="AL15" s="120">
        <f>AK15*8</f>
        <v>160</v>
      </c>
    </row>
    <row r="16" spans="2:43" ht="17.100000000000001" customHeight="1" x14ac:dyDescent="0.2">
      <c r="C16" s="38">
        <v>1</v>
      </c>
      <c r="D16" s="89" t="s">
        <v>88</v>
      </c>
      <c r="E16" s="191"/>
      <c r="F16" s="182"/>
      <c r="G16" s="195"/>
      <c r="H16" s="183"/>
      <c r="I16" s="195"/>
      <c r="J16" s="183"/>
      <c r="K16" s="184"/>
      <c r="L16" s="185"/>
      <c r="M16" s="182"/>
      <c r="N16" s="195"/>
      <c r="O16" s="183"/>
      <c r="P16" s="195"/>
      <c r="Q16" s="183"/>
      <c r="R16" s="184"/>
      <c r="S16" s="185"/>
      <c r="T16" s="182"/>
      <c r="U16" s="195"/>
      <c r="V16" s="183"/>
      <c r="W16" s="195"/>
      <c r="X16" s="183"/>
      <c r="Y16" s="184"/>
      <c r="Z16" s="185"/>
      <c r="AA16" s="195"/>
      <c r="AB16" s="195"/>
      <c r="AC16" s="183"/>
      <c r="AD16" s="195"/>
      <c r="AE16" s="183"/>
      <c r="AF16" s="196"/>
      <c r="AG16" s="220"/>
      <c r="AH16" s="301"/>
      <c r="AI16" s="302"/>
      <c r="AJ16" s="193">
        <f>SUM(E16:AF16)</f>
        <v>0</v>
      </c>
      <c r="AK16" s="253" t="s">
        <v>103</v>
      </c>
      <c r="AL16" s="227">
        <f>AJ16+AJ18+AJ20</f>
        <v>0</v>
      </c>
    </row>
    <row r="17" spans="3:38" ht="9.9499999999999993" customHeight="1" x14ac:dyDescent="0.2">
      <c r="C17" s="45"/>
      <c r="D17" s="181" t="s">
        <v>50</v>
      </c>
      <c r="E17" s="142"/>
      <c r="F17" s="90"/>
      <c r="G17" s="85"/>
      <c r="H17" s="91"/>
      <c r="I17" s="95"/>
      <c r="J17" s="122"/>
      <c r="K17" s="111"/>
      <c r="L17" s="112"/>
      <c r="M17" s="97"/>
      <c r="N17" s="123"/>
      <c r="O17" s="124"/>
      <c r="P17" s="122"/>
      <c r="Q17" s="91"/>
      <c r="R17" s="111"/>
      <c r="S17" s="112"/>
      <c r="T17" s="97"/>
      <c r="U17" s="123"/>
      <c r="V17" s="98"/>
      <c r="W17" s="95"/>
      <c r="X17" s="91"/>
      <c r="Y17" s="111"/>
      <c r="Z17" s="112"/>
      <c r="AA17" s="165"/>
      <c r="AB17" s="123"/>
      <c r="AC17" s="98"/>
      <c r="AD17" s="95"/>
      <c r="AE17" s="91"/>
      <c r="AF17" s="111"/>
      <c r="AG17" s="221"/>
      <c r="AH17" s="303"/>
      <c r="AI17" s="304"/>
      <c r="AJ17" s="125"/>
      <c r="AK17" s="254"/>
      <c r="AL17" s="228"/>
    </row>
    <row r="18" spans="3:38" ht="9.9499999999999993" customHeight="1" x14ac:dyDescent="0.2">
      <c r="C18" s="282">
        <v>2</v>
      </c>
      <c r="D18" s="231" t="s">
        <v>89</v>
      </c>
      <c r="E18" s="249"/>
      <c r="F18" s="251"/>
      <c r="G18" s="245"/>
      <c r="H18" s="245"/>
      <c r="I18" s="245"/>
      <c r="J18" s="245"/>
      <c r="K18" s="245"/>
      <c r="L18" s="247"/>
      <c r="M18" s="251"/>
      <c r="N18" s="245"/>
      <c r="O18" s="245"/>
      <c r="P18" s="245"/>
      <c r="Q18" s="245"/>
      <c r="R18" s="245"/>
      <c r="S18" s="247"/>
      <c r="T18" s="251"/>
      <c r="U18" s="245"/>
      <c r="V18" s="245"/>
      <c r="W18" s="245"/>
      <c r="X18" s="245"/>
      <c r="Y18" s="245"/>
      <c r="Z18" s="247"/>
      <c r="AA18" s="251"/>
      <c r="AB18" s="245"/>
      <c r="AC18" s="245"/>
      <c r="AD18" s="245"/>
      <c r="AE18" s="245"/>
      <c r="AF18" s="247"/>
      <c r="AG18" s="221"/>
      <c r="AH18" s="303"/>
      <c r="AI18" s="304"/>
      <c r="AJ18" s="293">
        <f>SUM(E18:AF19)</f>
        <v>0</v>
      </c>
      <c r="AK18" s="161" t="s">
        <v>115</v>
      </c>
      <c r="AL18" s="114">
        <f>AL10</f>
        <v>-136</v>
      </c>
    </row>
    <row r="19" spans="3:38" ht="9.9499999999999993" customHeight="1" x14ac:dyDescent="0.2">
      <c r="C19" s="285"/>
      <c r="D19" s="232"/>
      <c r="E19" s="250"/>
      <c r="F19" s="252"/>
      <c r="G19" s="246"/>
      <c r="H19" s="246"/>
      <c r="I19" s="246"/>
      <c r="J19" s="246"/>
      <c r="K19" s="246"/>
      <c r="L19" s="248"/>
      <c r="M19" s="252"/>
      <c r="N19" s="246"/>
      <c r="O19" s="246"/>
      <c r="P19" s="246"/>
      <c r="Q19" s="246"/>
      <c r="R19" s="246"/>
      <c r="S19" s="248"/>
      <c r="T19" s="252"/>
      <c r="U19" s="246"/>
      <c r="V19" s="246"/>
      <c r="W19" s="246"/>
      <c r="X19" s="246"/>
      <c r="Y19" s="246"/>
      <c r="Z19" s="248"/>
      <c r="AA19" s="252"/>
      <c r="AB19" s="246"/>
      <c r="AC19" s="246"/>
      <c r="AD19" s="246"/>
      <c r="AE19" s="246"/>
      <c r="AF19" s="248"/>
      <c r="AG19" s="221"/>
      <c r="AH19" s="303"/>
      <c r="AI19" s="304"/>
      <c r="AJ19" s="294"/>
      <c r="AK19" s="161" t="s">
        <v>141</v>
      </c>
      <c r="AL19" s="114">
        <f>AD10+E23+F23+M23+T23</f>
        <v>-160</v>
      </c>
    </row>
    <row r="20" spans="3:38" ht="9.9499999999999993" customHeight="1" x14ac:dyDescent="0.2">
      <c r="C20" s="282">
        <v>3</v>
      </c>
      <c r="D20" s="232" t="s">
        <v>90</v>
      </c>
      <c r="E20" s="249"/>
      <c r="F20" s="251"/>
      <c r="G20" s="245"/>
      <c r="H20" s="245"/>
      <c r="I20" s="245"/>
      <c r="J20" s="245"/>
      <c r="K20" s="245"/>
      <c r="L20" s="247"/>
      <c r="M20" s="251"/>
      <c r="N20" s="245"/>
      <c r="O20" s="245"/>
      <c r="P20" s="245"/>
      <c r="Q20" s="245"/>
      <c r="R20" s="245"/>
      <c r="S20" s="247"/>
      <c r="T20" s="251"/>
      <c r="U20" s="245"/>
      <c r="V20" s="245"/>
      <c r="W20" s="245"/>
      <c r="X20" s="245"/>
      <c r="Y20" s="245"/>
      <c r="Z20" s="247"/>
      <c r="AA20" s="251"/>
      <c r="AB20" s="245"/>
      <c r="AC20" s="245"/>
      <c r="AD20" s="245"/>
      <c r="AE20" s="245"/>
      <c r="AF20" s="247"/>
      <c r="AG20" s="221"/>
      <c r="AH20" s="303"/>
      <c r="AI20" s="304"/>
      <c r="AJ20" s="293">
        <f>SUM(E20:AF21)</f>
        <v>0</v>
      </c>
      <c r="AK20" s="161" t="s">
        <v>120</v>
      </c>
      <c r="AL20" s="114">
        <f>AL11</f>
        <v>0</v>
      </c>
    </row>
    <row r="21" spans="3:38" ht="9.9499999999999993" customHeight="1" x14ac:dyDescent="0.2">
      <c r="C21" s="285"/>
      <c r="D21" s="241"/>
      <c r="E21" s="250"/>
      <c r="F21" s="252"/>
      <c r="G21" s="246"/>
      <c r="H21" s="246"/>
      <c r="I21" s="246"/>
      <c r="J21" s="246"/>
      <c r="K21" s="246"/>
      <c r="L21" s="248"/>
      <c r="M21" s="252"/>
      <c r="N21" s="246"/>
      <c r="O21" s="246"/>
      <c r="P21" s="246"/>
      <c r="Q21" s="246"/>
      <c r="R21" s="246"/>
      <c r="S21" s="248"/>
      <c r="T21" s="252"/>
      <c r="U21" s="246"/>
      <c r="V21" s="246"/>
      <c r="W21" s="246"/>
      <c r="X21" s="246"/>
      <c r="Y21" s="246"/>
      <c r="Z21" s="248"/>
      <c r="AA21" s="252"/>
      <c r="AB21" s="246"/>
      <c r="AC21" s="246"/>
      <c r="AD21" s="246"/>
      <c r="AE21" s="246"/>
      <c r="AF21" s="248"/>
      <c r="AG21" s="221"/>
      <c r="AH21" s="303"/>
      <c r="AI21" s="304"/>
      <c r="AJ21" s="294"/>
      <c r="AK21" s="161" t="s">
        <v>142</v>
      </c>
      <c r="AL21" s="114">
        <f>W11+E24+F24+M24+T24</f>
        <v>0</v>
      </c>
    </row>
    <row r="22" spans="3:38" ht="9.9499999999999993" customHeight="1" x14ac:dyDescent="0.2">
      <c r="C22" s="38">
        <v>4</v>
      </c>
      <c r="D22" s="89" t="s">
        <v>51</v>
      </c>
      <c r="E22" s="143">
        <f>SUM(AD3:AI3,AD5:AI8,E16,E18:E21)</f>
        <v>0</v>
      </c>
      <c r="F22" s="256">
        <f>SUM(F16:L16,F18:L21)</f>
        <v>0</v>
      </c>
      <c r="G22" s="257"/>
      <c r="H22" s="257"/>
      <c r="I22" s="257"/>
      <c r="J22" s="257"/>
      <c r="K22" s="257"/>
      <c r="L22" s="258"/>
      <c r="M22" s="256">
        <f>SUM(M16:S16,M18:S21)</f>
        <v>0</v>
      </c>
      <c r="N22" s="257"/>
      <c r="O22" s="257"/>
      <c r="P22" s="257"/>
      <c r="Q22" s="257"/>
      <c r="R22" s="257"/>
      <c r="S22" s="258"/>
      <c r="T22" s="256">
        <f>SUM(T16:Z16,T18:Z21)</f>
        <v>0</v>
      </c>
      <c r="U22" s="257"/>
      <c r="V22" s="257"/>
      <c r="W22" s="257"/>
      <c r="X22" s="257"/>
      <c r="Y22" s="257"/>
      <c r="Z22" s="258"/>
      <c r="AA22" s="266"/>
      <c r="AB22" s="267"/>
      <c r="AC22" s="267"/>
      <c r="AD22" s="267"/>
      <c r="AE22" s="267"/>
      <c r="AF22" s="268"/>
      <c r="AG22" s="221"/>
      <c r="AH22" s="303"/>
      <c r="AI22" s="304"/>
      <c r="AJ22" s="126"/>
      <c r="AK22" s="161" t="s">
        <v>163</v>
      </c>
      <c r="AL22" s="114"/>
    </row>
    <row r="23" spans="3:38" ht="9.9499999999999993" customHeight="1" x14ac:dyDescent="0.2">
      <c r="C23" s="45"/>
      <c r="D23" s="88" t="s">
        <v>91</v>
      </c>
      <c r="E23" s="167">
        <f>E22-E24-$B$38</f>
        <v>-40</v>
      </c>
      <c r="F23" s="259">
        <f>F22-F24-$B$38</f>
        <v>-40</v>
      </c>
      <c r="G23" s="260"/>
      <c r="H23" s="260"/>
      <c r="I23" s="260"/>
      <c r="J23" s="260"/>
      <c r="K23" s="260"/>
      <c r="L23" s="261"/>
      <c r="M23" s="259">
        <f>M22-M24-$B$38</f>
        <v>-40</v>
      </c>
      <c r="N23" s="260"/>
      <c r="O23" s="260"/>
      <c r="P23" s="260"/>
      <c r="Q23" s="260"/>
      <c r="R23" s="260"/>
      <c r="S23" s="261"/>
      <c r="T23" s="259">
        <f>T22-T24-$B$38</f>
        <v>-40</v>
      </c>
      <c r="U23" s="260"/>
      <c r="V23" s="260"/>
      <c r="W23" s="260"/>
      <c r="X23" s="260"/>
      <c r="Y23" s="260"/>
      <c r="Z23" s="261"/>
      <c r="AA23" s="266"/>
      <c r="AB23" s="267"/>
      <c r="AC23" s="267"/>
      <c r="AD23" s="267"/>
      <c r="AE23" s="267"/>
      <c r="AF23" s="268"/>
      <c r="AG23" s="221"/>
      <c r="AH23" s="303"/>
      <c r="AI23" s="304"/>
      <c r="AJ23" s="127"/>
      <c r="AK23" s="161" t="s">
        <v>165</v>
      </c>
      <c r="AL23" s="114">
        <f>AL18+AL19+AL22</f>
        <v>-296</v>
      </c>
    </row>
    <row r="24" spans="3:38" ht="9.9499999999999993" customHeight="1" thickBot="1" x14ac:dyDescent="0.25">
      <c r="C24" s="45"/>
      <c r="D24" s="88" t="s">
        <v>92</v>
      </c>
      <c r="E24" s="167">
        <f>IF(E22-$B$39&lt;$B$37,0,E22-$B$39)</f>
        <v>0</v>
      </c>
      <c r="F24" s="259">
        <f>IF(F22-$B$39&lt;$B$37,0,F22-$B$39)</f>
        <v>0</v>
      </c>
      <c r="G24" s="260"/>
      <c r="H24" s="260"/>
      <c r="I24" s="260"/>
      <c r="J24" s="260"/>
      <c r="K24" s="260"/>
      <c r="L24" s="261"/>
      <c r="M24" s="259">
        <f>IF(M22-$B$39&lt;$B$37,0,M22-$B$39)</f>
        <v>0</v>
      </c>
      <c r="N24" s="260"/>
      <c r="O24" s="260"/>
      <c r="P24" s="260"/>
      <c r="Q24" s="260"/>
      <c r="R24" s="260"/>
      <c r="S24" s="261"/>
      <c r="T24" s="259">
        <f>IF(T22-$B$39&lt;$B$37,0,T22-$B$39)</f>
        <v>0</v>
      </c>
      <c r="U24" s="260"/>
      <c r="V24" s="260"/>
      <c r="W24" s="260"/>
      <c r="X24" s="260"/>
      <c r="Y24" s="260"/>
      <c r="Z24" s="261"/>
      <c r="AA24" s="266"/>
      <c r="AB24" s="267"/>
      <c r="AC24" s="267"/>
      <c r="AD24" s="267"/>
      <c r="AE24" s="267"/>
      <c r="AF24" s="268"/>
      <c r="AG24" s="221"/>
      <c r="AH24" s="303"/>
      <c r="AI24" s="304"/>
      <c r="AJ24" s="127"/>
      <c r="AK24" s="162" t="s">
        <v>166</v>
      </c>
      <c r="AL24" s="115">
        <f>AL20+AL21</f>
        <v>0</v>
      </c>
    </row>
    <row r="25" spans="3:38" ht="8.4499999999999993" customHeight="1" thickBot="1" x14ac:dyDescent="0.25">
      <c r="C25" s="92">
        <v>5</v>
      </c>
      <c r="D25" s="116" t="s">
        <v>52</v>
      </c>
      <c r="E25" s="144"/>
      <c r="F25" s="117"/>
      <c r="G25" s="118"/>
      <c r="H25" s="118"/>
      <c r="I25" s="118"/>
      <c r="J25" s="118"/>
      <c r="K25" s="118"/>
      <c r="L25" s="119"/>
      <c r="M25" s="117"/>
      <c r="N25" s="118"/>
      <c r="O25" s="118"/>
      <c r="P25" s="118"/>
      <c r="Q25" s="118"/>
      <c r="R25" s="118"/>
      <c r="S25" s="119"/>
      <c r="T25" s="117"/>
      <c r="U25" s="118"/>
      <c r="V25" s="118"/>
      <c r="W25" s="118"/>
      <c r="X25" s="118"/>
      <c r="Y25" s="118"/>
      <c r="Z25" s="119"/>
      <c r="AA25" s="118"/>
      <c r="AB25" s="118"/>
      <c r="AC25" s="118"/>
      <c r="AD25" s="118"/>
      <c r="AE25" s="118"/>
      <c r="AF25" s="119"/>
      <c r="AG25" s="275"/>
      <c r="AH25" s="222"/>
      <c r="AI25" s="305"/>
      <c r="AJ25" s="128"/>
      <c r="AK25" s="291"/>
      <c r="AL25" s="292"/>
    </row>
    <row r="26" spans="3:38" ht="8.1" customHeight="1" thickBot="1" x14ac:dyDescent="0.25">
      <c r="C26" s="286"/>
      <c r="D26" s="288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</row>
    <row r="27" spans="3:38" ht="8.4499999999999993" customHeight="1" x14ac:dyDescent="0.2">
      <c r="C27" s="235"/>
      <c r="D27" s="237" t="s">
        <v>54</v>
      </c>
      <c r="E27" s="100" t="s">
        <v>183</v>
      </c>
      <c r="F27" s="269" t="s">
        <v>184</v>
      </c>
      <c r="G27" s="270"/>
      <c r="H27" s="270"/>
      <c r="I27" s="270"/>
      <c r="J27" s="270"/>
      <c r="K27" s="270"/>
      <c r="L27" s="271"/>
      <c r="M27" s="269" t="s">
        <v>185</v>
      </c>
      <c r="N27" s="270"/>
      <c r="O27" s="270"/>
      <c r="P27" s="270"/>
      <c r="Q27" s="270"/>
      <c r="R27" s="270"/>
      <c r="S27" s="271"/>
      <c r="T27" s="269" t="s">
        <v>186</v>
      </c>
      <c r="U27" s="270"/>
      <c r="V27" s="270"/>
      <c r="W27" s="270"/>
      <c r="X27" s="270"/>
      <c r="Y27" s="270"/>
      <c r="Z27" s="271"/>
      <c r="AA27" s="269" t="s">
        <v>187</v>
      </c>
      <c r="AB27" s="270"/>
      <c r="AC27" s="270"/>
      <c r="AD27" s="270"/>
      <c r="AE27" s="270"/>
      <c r="AF27" s="270"/>
      <c r="AG27" s="271"/>
      <c r="AH27" s="269" t="s">
        <v>188</v>
      </c>
      <c r="AI27" s="271"/>
      <c r="AJ27" s="239" t="s">
        <v>99</v>
      </c>
      <c r="AK27" s="102" t="s">
        <v>69</v>
      </c>
      <c r="AL27" s="102" t="s">
        <v>70</v>
      </c>
    </row>
    <row r="28" spans="3:38" ht="8.4499999999999993" customHeight="1" thickBot="1" x14ac:dyDescent="0.25">
      <c r="C28" s="287"/>
      <c r="D28" s="238"/>
      <c r="E28" s="3">
        <v>1</v>
      </c>
      <c r="F28" s="33">
        <v>2</v>
      </c>
      <c r="G28" s="83">
        <v>3</v>
      </c>
      <c r="H28" s="83">
        <v>4</v>
      </c>
      <c r="I28" s="83">
        <v>5</v>
      </c>
      <c r="J28" s="83">
        <v>6</v>
      </c>
      <c r="K28" s="83">
        <v>7</v>
      </c>
      <c r="L28" s="84">
        <v>8</v>
      </c>
      <c r="M28" s="33">
        <v>9</v>
      </c>
      <c r="N28" s="83">
        <v>10</v>
      </c>
      <c r="O28" s="83">
        <v>11</v>
      </c>
      <c r="P28" s="83">
        <v>12</v>
      </c>
      <c r="Q28" s="83">
        <v>13</v>
      </c>
      <c r="R28" s="83">
        <v>14</v>
      </c>
      <c r="S28" s="84">
        <v>15</v>
      </c>
      <c r="T28" s="33">
        <v>16</v>
      </c>
      <c r="U28" s="83">
        <v>17</v>
      </c>
      <c r="V28" s="83">
        <v>18</v>
      </c>
      <c r="W28" s="83">
        <v>19</v>
      </c>
      <c r="X28" s="83">
        <v>20</v>
      </c>
      <c r="Y28" s="83">
        <v>21</v>
      </c>
      <c r="Z28" s="84">
        <v>22</v>
      </c>
      <c r="AA28" s="33">
        <v>23</v>
      </c>
      <c r="AB28" s="83">
        <v>24</v>
      </c>
      <c r="AC28" s="83">
        <v>25</v>
      </c>
      <c r="AD28" s="83">
        <v>26</v>
      </c>
      <c r="AE28" s="83">
        <v>27</v>
      </c>
      <c r="AF28" s="83">
        <v>28</v>
      </c>
      <c r="AG28" s="84">
        <v>29</v>
      </c>
      <c r="AH28" s="34">
        <v>30</v>
      </c>
      <c r="AI28" s="84">
        <v>31</v>
      </c>
      <c r="AJ28" s="240"/>
      <c r="AK28" s="120">
        <v>22</v>
      </c>
      <c r="AL28" s="120">
        <f>AK28*8</f>
        <v>176</v>
      </c>
    </row>
    <row r="29" spans="3:38" ht="17.100000000000001" customHeight="1" x14ac:dyDescent="0.2">
      <c r="C29" s="38">
        <v>1</v>
      </c>
      <c r="D29" s="89" t="s">
        <v>88</v>
      </c>
      <c r="E29" s="191"/>
      <c r="F29" s="182"/>
      <c r="G29" s="195"/>
      <c r="H29" s="195"/>
      <c r="I29" s="183"/>
      <c r="J29" s="183"/>
      <c r="K29" s="184"/>
      <c r="L29" s="185"/>
      <c r="M29" s="186"/>
      <c r="N29" s="183"/>
      <c r="O29" s="195"/>
      <c r="P29" s="183"/>
      <c r="Q29" s="183"/>
      <c r="R29" s="184"/>
      <c r="S29" s="185"/>
      <c r="T29" s="186"/>
      <c r="U29" s="183"/>
      <c r="V29" s="195"/>
      <c r="W29" s="183"/>
      <c r="X29" s="183"/>
      <c r="Y29" s="184"/>
      <c r="Z29" s="185"/>
      <c r="AA29" s="186"/>
      <c r="AB29" s="183"/>
      <c r="AC29" s="195"/>
      <c r="AD29" s="183"/>
      <c r="AE29" s="183"/>
      <c r="AF29" s="184"/>
      <c r="AG29" s="185"/>
      <c r="AH29" s="187"/>
      <c r="AI29" s="188"/>
      <c r="AJ29" s="190">
        <f>SUM(E29:AI29)</f>
        <v>0</v>
      </c>
      <c r="AK29" s="253" t="s">
        <v>104</v>
      </c>
      <c r="AL29" s="227">
        <f>AJ29+AJ31+AJ33</f>
        <v>0</v>
      </c>
    </row>
    <row r="30" spans="3:38" ht="9.9499999999999993" customHeight="1" x14ac:dyDescent="0.2">
      <c r="C30" s="45"/>
      <c r="D30" s="181" t="s">
        <v>50</v>
      </c>
      <c r="E30" s="142"/>
      <c r="F30" s="166"/>
      <c r="G30" s="91"/>
      <c r="H30" s="86"/>
      <c r="I30" s="91"/>
      <c r="J30" s="91"/>
      <c r="K30" s="111"/>
      <c r="L30" s="112"/>
      <c r="M30" s="166"/>
      <c r="N30" s="91"/>
      <c r="O30" s="86"/>
      <c r="P30" s="91"/>
      <c r="Q30" s="91"/>
      <c r="R30" s="111"/>
      <c r="S30" s="112"/>
      <c r="T30" s="166"/>
      <c r="U30" s="91"/>
      <c r="V30" s="86"/>
      <c r="W30" s="91"/>
      <c r="X30" s="91"/>
      <c r="Y30" s="111"/>
      <c r="Z30" s="112"/>
      <c r="AA30" s="166"/>
      <c r="AB30" s="91"/>
      <c r="AC30" s="86"/>
      <c r="AD30" s="91"/>
      <c r="AE30" s="91"/>
      <c r="AF30" s="111"/>
      <c r="AG30" s="112"/>
      <c r="AH30" s="95"/>
      <c r="AI30" s="168"/>
      <c r="AJ30" s="140"/>
      <c r="AK30" s="254"/>
      <c r="AL30" s="228"/>
    </row>
    <row r="31" spans="3:38" ht="9.9499999999999993" customHeight="1" x14ac:dyDescent="0.2">
      <c r="C31" s="282">
        <v>2</v>
      </c>
      <c r="D31" s="231" t="s">
        <v>89</v>
      </c>
      <c r="E31" s="249"/>
      <c r="F31" s="251"/>
      <c r="G31" s="245"/>
      <c r="H31" s="245"/>
      <c r="I31" s="245"/>
      <c r="J31" s="245"/>
      <c r="K31" s="245"/>
      <c r="L31" s="247"/>
      <c r="M31" s="251"/>
      <c r="N31" s="245"/>
      <c r="O31" s="245"/>
      <c r="P31" s="245"/>
      <c r="Q31" s="245"/>
      <c r="R31" s="245"/>
      <c r="S31" s="247"/>
      <c r="T31" s="251"/>
      <c r="U31" s="245"/>
      <c r="V31" s="245"/>
      <c r="W31" s="245"/>
      <c r="X31" s="245"/>
      <c r="Y31" s="245"/>
      <c r="Z31" s="247"/>
      <c r="AA31" s="251"/>
      <c r="AB31" s="245"/>
      <c r="AC31" s="245"/>
      <c r="AD31" s="245"/>
      <c r="AE31" s="245"/>
      <c r="AF31" s="245"/>
      <c r="AG31" s="247"/>
      <c r="AH31" s="251"/>
      <c r="AI31" s="247"/>
      <c r="AJ31" s="289">
        <f>SUM(E31:AI32)</f>
        <v>0</v>
      </c>
      <c r="AK31" s="161" t="s">
        <v>118</v>
      </c>
      <c r="AL31" s="114">
        <f>AL23</f>
        <v>-296</v>
      </c>
    </row>
    <row r="32" spans="3:38" ht="9.9499999999999993" customHeight="1" x14ac:dyDescent="0.2">
      <c r="C32" s="285"/>
      <c r="D32" s="232"/>
      <c r="E32" s="250"/>
      <c r="F32" s="252"/>
      <c r="G32" s="246"/>
      <c r="H32" s="246"/>
      <c r="I32" s="246"/>
      <c r="J32" s="246"/>
      <c r="K32" s="246"/>
      <c r="L32" s="248"/>
      <c r="M32" s="252"/>
      <c r="N32" s="246"/>
      <c r="O32" s="246"/>
      <c r="P32" s="246"/>
      <c r="Q32" s="246"/>
      <c r="R32" s="246"/>
      <c r="S32" s="248"/>
      <c r="T32" s="252"/>
      <c r="U32" s="246"/>
      <c r="V32" s="246"/>
      <c r="W32" s="246"/>
      <c r="X32" s="246"/>
      <c r="Y32" s="246"/>
      <c r="Z32" s="248"/>
      <c r="AA32" s="252"/>
      <c r="AB32" s="246"/>
      <c r="AC32" s="246"/>
      <c r="AD32" s="246"/>
      <c r="AE32" s="246"/>
      <c r="AF32" s="246"/>
      <c r="AG32" s="248"/>
      <c r="AH32" s="252"/>
      <c r="AI32" s="248"/>
      <c r="AJ32" s="290"/>
      <c r="AK32" s="161" t="s">
        <v>143</v>
      </c>
      <c r="AL32" s="114">
        <f>AA23+E36+F36+M36+T36</f>
        <v>-160</v>
      </c>
    </row>
    <row r="33" spans="1:38" ht="9.9499999999999993" customHeight="1" x14ac:dyDescent="0.2">
      <c r="C33" s="282">
        <v>3</v>
      </c>
      <c r="D33" s="232" t="s">
        <v>90</v>
      </c>
      <c r="E33" s="249"/>
      <c r="F33" s="251"/>
      <c r="G33" s="245"/>
      <c r="H33" s="245"/>
      <c r="I33" s="245"/>
      <c r="J33" s="245"/>
      <c r="K33" s="245"/>
      <c r="L33" s="247"/>
      <c r="M33" s="251"/>
      <c r="N33" s="245"/>
      <c r="O33" s="245"/>
      <c r="P33" s="245"/>
      <c r="Q33" s="245"/>
      <c r="R33" s="245"/>
      <c r="S33" s="247"/>
      <c r="T33" s="251"/>
      <c r="U33" s="245"/>
      <c r="V33" s="245"/>
      <c r="W33" s="245"/>
      <c r="X33" s="245"/>
      <c r="Y33" s="245"/>
      <c r="Z33" s="247"/>
      <c r="AA33" s="251"/>
      <c r="AB33" s="245"/>
      <c r="AC33" s="245"/>
      <c r="AD33" s="245"/>
      <c r="AE33" s="245"/>
      <c r="AF33" s="245"/>
      <c r="AG33" s="247"/>
      <c r="AH33" s="251"/>
      <c r="AI33" s="247"/>
      <c r="AJ33" s="289">
        <f>SUM(E33:AI34)</f>
        <v>0</v>
      </c>
      <c r="AK33" s="161" t="s">
        <v>119</v>
      </c>
      <c r="AL33" s="114">
        <f>AL24</f>
        <v>0</v>
      </c>
    </row>
    <row r="34" spans="1:38" ht="9.9499999999999993" customHeight="1" x14ac:dyDescent="0.2">
      <c r="C34" s="285"/>
      <c r="D34" s="241"/>
      <c r="E34" s="250"/>
      <c r="F34" s="252"/>
      <c r="G34" s="246"/>
      <c r="H34" s="246"/>
      <c r="I34" s="246"/>
      <c r="J34" s="246"/>
      <c r="K34" s="246"/>
      <c r="L34" s="248"/>
      <c r="M34" s="252"/>
      <c r="N34" s="246"/>
      <c r="O34" s="246"/>
      <c r="P34" s="246"/>
      <c r="Q34" s="246"/>
      <c r="R34" s="246"/>
      <c r="S34" s="248"/>
      <c r="T34" s="252"/>
      <c r="U34" s="246"/>
      <c r="V34" s="246"/>
      <c r="W34" s="246"/>
      <c r="X34" s="246"/>
      <c r="Y34" s="246"/>
      <c r="Z34" s="248"/>
      <c r="AA34" s="252"/>
      <c r="AB34" s="246"/>
      <c r="AC34" s="246"/>
      <c r="AD34" s="246"/>
      <c r="AE34" s="246"/>
      <c r="AF34" s="246"/>
      <c r="AG34" s="248"/>
      <c r="AH34" s="252"/>
      <c r="AI34" s="248"/>
      <c r="AJ34" s="290"/>
      <c r="AK34" s="161" t="s">
        <v>144</v>
      </c>
      <c r="AL34" s="114">
        <f>E37+F37+M37+T37</f>
        <v>0</v>
      </c>
    </row>
    <row r="35" spans="1:38" ht="9.9499999999999993" customHeight="1" x14ac:dyDescent="0.2">
      <c r="A35" s="209" t="s">
        <v>93</v>
      </c>
      <c r="B35" s="210"/>
      <c r="C35" s="38">
        <v>4</v>
      </c>
      <c r="D35" s="89" t="s">
        <v>51</v>
      </c>
      <c r="E35" s="143">
        <f>SUM(AA16:AF16,AA18:AF21,E29,E31:E34)</f>
        <v>0</v>
      </c>
      <c r="F35" s="256">
        <f>SUM(F29:L29,F31:L34)</f>
        <v>0</v>
      </c>
      <c r="G35" s="257"/>
      <c r="H35" s="257"/>
      <c r="I35" s="257"/>
      <c r="J35" s="257"/>
      <c r="K35" s="257"/>
      <c r="L35" s="258"/>
      <c r="M35" s="256">
        <f>SUM(M29:S29,M31:S34)</f>
        <v>0</v>
      </c>
      <c r="N35" s="257"/>
      <c r="O35" s="257"/>
      <c r="P35" s="257"/>
      <c r="Q35" s="257"/>
      <c r="R35" s="257"/>
      <c r="S35" s="258"/>
      <c r="T35" s="256">
        <f>SUM(T29:Z29,T31:Z34)</f>
        <v>0</v>
      </c>
      <c r="U35" s="257"/>
      <c r="V35" s="257"/>
      <c r="W35" s="257"/>
      <c r="X35" s="257"/>
      <c r="Y35" s="257"/>
      <c r="Z35" s="258"/>
      <c r="AA35" s="256">
        <f>SUM(AA29:AG29,AA31:AG34)</f>
        <v>0</v>
      </c>
      <c r="AB35" s="257"/>
      <c r="AC35" s="257"/>
      <c r="AD35" s="257"/>
      <c r="AE35" s="257"/>
      <c r="AF35" s="257"/>
      <c r="AG35" s="258"/>
      <c r="AH35" s="266"/>
      <c r="AI35" s="268"/>
      <c r="AJ35" s="272"/>
      <c r="AK35" s="161" t="s">
        <v>163</v>
      </c>
      <c r="AL35" s="114"/>
    </row>
    <row r="36" spans="1:38" ht="9.9499999999999993" customHeight="1" x14ac:dyDescent="0.2">
      <c r="C36" s="45"/>
      <c r="D36" s="88" t="s">
        <v>91</v>
      </c>
      <c r="E36" s="167">
        <f>E35-E37-$B$38</f>
        <v>-40</v>
      </c>
      <c r="F36" s="259">
        <f>F35-F37-$B$38</f>
        <v>-40</v>
      </c>
      <c r="G36" s="260"/>
      <c r="H36" s="260"/>
      <c r="I36" s="260"/>
      <c r="J36" s="260"/>
      <c r="K36" s="260"/>
      <c r="L36" s="261"/>
      <c r="M36" s="259">
        <f>M35-M37-$B$38</f>
        <v>-40</v>
      </c>
      <c r="N36" s="260"/>
      <c r="O36" s="260"/>
      <c r="P36" s="260"/>
      <c r="Q36" s="260"/>
      <c r="R36" s="260"/>
      <c r="S36" s="261"/>
      <c r="T36" s="259">
        <f>T35-T37-$B$38</f>
        <v>-40</v>
      </c>
      <c r="U36" s="260"/>
      <c r="V36" s="260"/>
      <c r="W36" s="260"/>
      <c r="X36" s="260"/>
      <c r="Y36" s="260"/>
      <c r="Z36" s="261"/>
      <c r="AA36" s="259">
        <f>AA35-AA37-$B$38</f>
        <v>-40</v>
      </c>
      <c r="AB36" s="260"/>
      <c r="AC36" s="260"/>
      <c r="AD36" s="260"/>
      <c r="AE36" s="260"/>
      <c r="AF36" s="260"/>
      <c r="AG36" s="261"/>
      <c r="AH36" s="266"/>
      <c r="AI36" s="268"/>
      <c r="AJ36" s="273"/>
      <c r="AK36" s="161" t="s">
        <v>165</v>
      </c>
      <c r="AL36" s="114">
        <f>AL31+AL32+AL35</f>
        <v>-456</v>
      </c>
    </row>
    <row r="37" spans="1:38" ht="9.9499999999999993" customHeight="1" thickBot="1" x14ac:dyDescent="0.25">
      <c r="A37" s="129" t="s">
        <v>94</v>
      </c>
      <c r="B37" s="130">
        <v>1</v>
      </c>
      <c r="C37" s="45"/>
      <c r="D37" s="88" t="s">
        <v>92</v>
      </c>
      <c r="E37" s="167">
        <f>IF(E35-$B$39&lt;$B$37,0,E35-$B$39)</f>
        <v>0</v>
      </c>
      <c r="F37" s="259">
        <f>IF(F35-$B$39&lt;$B$37,0,F35-$B$39)</f>
        <v>0</v>
      </c>
      <c r="G37" s="260"/>
      <c r="H37" s="260"/>
      <c r="I37" s="260"/>
      <c r="J37" s="260"/>
      <c r="K37" s="260"/>
      <c r="L37" s="261"/>
      <c r="M37" s="259">
        <f>IF(M35-$B$39&lt;$B$37,0,M35-$B$39)</f>
        <v>0</v>
      </c>
      <c r="N37" s="260"/>
      <c r="O37" s="260"/>
      <c r="P37" s="260"/>
      <c r="Q37" s="260"/>
      <c r="R37" s="260"/>
      <c r="S37" s="261"/>
      <c r="T37" s="259">
        <f>IF(T35-$B$39&lt;$B$37,0,T35-$B$39)</f>
        <v>0</v>
      </c>
      <c r="U37" s="260"/>
      <c r="V37" s="260"/>
      <c r="W37" s="260"/>
      <c r="X37" s="260"/>
      <c r="Y37" s="260"/>
      <c r="Z37" s="261"/>
      <c r="AA37" s="259">
        <f>IF(AA35-$B$39&lt;$B$37,0,AA35-$B$39)</f>
        <v>0</v>
      </c>
      <c r="AB37" s="260"/>
      <c r="AC37" s="260"/>
      <c r="AD37" s="260"/>
      <c r="AE37" s="260"/>
      <c r="AF37" s="260"/>
      <c r="AG37" s="261"/>
      <c r="AH37" s="266"/>
      <c r="AI37" s="268"/>
      <c r="AJ37" s="273"/>
      <c r="AK37" s="162" t="s">
        <v>166</v>
      </c>
      <c r="AL37" s="115">
        <f>AL33+AL34</f>
        <v>0</v>
      </c>
    </row>
    <row r="38" spans="1:38" ht="8.4499999999999993" customHeight="1" thickBot="1" x14ac:dyDescent="0.25">
      <c r="A38" s="129" t="s">
        <v>95</v>
      </c>
      <c r="B38" s="131">
        <f>40*B37</f>
        <v>40</v>
      </c>
      <c r="C38" s="92">
        <v>5</v>
      </c>
      <c r="D38" s="116" t="s">
        <v>52</v>
      </c>
      <c r="E38" s="144"/>
      <c r="F38" s="117"/>
      <c r="G38" s="118"/>
      <c r="H38" s="118"/>
      <c r="I38" s="118"/>
      <c r="J38" s="118"/>
      <c r="K38" s="118"/>
      <c r="L38" s="119"/>
      <c r="M38" s="117"/>
      <c r="N38" s="118"/>
      <c r="O38" s="118"/>
      <c r="P38" s="118"/>
      <c r="Q38" s="118"/>
      <c r="R38" s="118"/>
      <c r="S38" s="119"/>
      <c r="T38" s="117"/>
      <c r="U38" s="118"/>
      <c r="V38" s="118"/>
      <c r="W38" s="118"/>
      <c r="X38" s="118"/>
      <c r="Y38" s="118"/>
      <c r="Z38" s="119"/>
      <c r="AA38" s="117"/>
      <c r="AB38" s="118"/>
      <c r="AC38" s="118"/>
      <c r="AD38" s="118"/>
      <c r="AE38" s="118"/>
      <c r="AF38" s="118"/>
      <c r="AG38" s="119"/>
      <c r="AH38" s="117"/>
      <c r="AI38" s="119"/>
      <c r="AJ38" s="275"/>
      <c r="AK38" s="233"/>
      <c r="AL38" s="234"/>
    </row>
    <row r="39" spans="1:38" ht="8.1" customHeight="1" x14ac:dyDescent="0.2">
      <c r="A39" s="129" t="s">
        <v>169</v>
      </c>
      <c r="B39" s="131">
        <f>B38+5</f>
        <v>45</v>
      </c>
      <c r="C39" s="286"/>
      <c r="D39" s="288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</row>
    <row r="40" spans="1:38" ht="8.1" customHeight="1" x14ac:dyDescent="0.2">
      <c r="A40" s="129" t="s">
        <v>168</v>
      </c>
      <c r="B40" s="180" t="s">
        <v>167</v>
      </c>
      <c r="C40" s="235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8.1" customHeight="1" thickBot="1" x14ac:dyDescent="0.25">
      <c r="A41" s="129"/>
      <c r="B41" s="131"/>
      <c r="C41" s="235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1:38" ht="8.4499999999999993" customHeight="1" x14ac:dyDescent="0.2">
      <c r="A42" s="203" t="s">
        <v>96</v>
      </c>
      <c r="B42" s="204"/>
      <c r="C42" s="235"/>
      <c r="D42" s="237" t="s">
        <v>55</v>
      </c>
      <c r="E42" s="269" t="s">
        <v>188</v>
      </c>
      <c r="F42" s="270"/>
      <c r="G42" s="270"/>
      <c r="H42" s="270"/>
      <c r="I42" s="271"/>
      <c r="J42" s="269" t="s">
        <v>189</v>
      </c>
      <c r="K42" s="270"/>
      <c r="L42" s="270"/>
      <c r="M42" s="270"/>
      <c r="N42" s="270"/>
      <c r="O42" s="270"/>
      <c r="P42" s="271"/>
      <c r="Q42" s="269" t="s">
        <v>190</v>
      </c>
      <c r="R42" s="270"/>
      <c r="S42" s="270"/>
      <c r="T42" s="270"/>
      <c r="U42" s="270"/>
      <c r="V42" s="270"/>
      <c r="W42" s="271"/>
      <c r="X42" s="269" t="s">
        <v>191</v>
      </c>
      <c r="Y42" s="270"/>
      <c r="Z42" s="270"/>
      <c r="AA42" s="270"/>
      <c r="AB42" s="270"/>
      <c r="AC42" s="270"/>
      <c r="AD42" s="271"/>
      <c r="AE42" s="269" t="s">
        <v>192</v>
      </c>
      <c r="AF42" s="270"/>
      <c r="AG42" s="270"/>
      <c r="AH42" s="271"/>
      <c r="AI42" s="262"/>
      <c r="AJ42" s="264" t="s">
        <v>99</v>
      </c>
      <c r="AK42" s="101" t="s">
        <v>71</v>
      </c>
      <c r="AL42" s="102" t="s">
        <v>72</v>
      </c>
    </row>
    <row r="43" spans="1:38" ht="8.4499999999999993" customHeight="1" thickBot="1" x14ac:dyDescent="0.25">
      <c r="A43" s="203"/>
      <c r="B43" s="204"/>
      <c r="C43" s="287"/>
      <c r="D43" s="238"/>
      <c r="E43" s="81">
        <v>1</v>
      </c>
      <c r="F43" s="83">
        <v>2</v>
      </c>
      <c r="G43" s="83">
        <v>3</v>
      </c>
      <c r="H43" s="83">
        <v>4</v>
      </c>
      <c r="I43" s="84">
        <v>5</v>
      </c>
      <c r="J43" s="33">
        <v>6</v>
      </c>
      <c r="K43" s="83">
        <v>7</v>
      </c>
      <c r="L43" s="83">
        <v>8</v>
      </c>
      <c r="M43" s="83">
        <v>9</v>
      </c>
      <c r="N43" s="83">
        <v>10</v>
      </c>
      <c r="O43" s="83">
        <v>11</v>
      </c>
      <c r="P43" s="84">
        <v>12</v>
      </c>
      <c r="Q43" s="33">
        <v>13</v>
      </c>
      <c r="R43" s="83">
        <v>14</v>
      </c>
      <c r="S43" s="83">
        <v>15</v>
      </c>
      <c r="T43" s="83">
        <v>16</v>
      </c>
      <c r="U43" s="83">
        <v>17</v>
      </c>
      <c r="V43" s="83">
        <v>18</v>
      </c>
      <c r="W43" s="84">
        <v>19</v>
      </c>
      <c r="X43" s="33">
        <v>20</v>
      </c>
      <c r="Y43" s="83">
        <v>21</v>
      </c>
      <c r="Z43" s="83">
        <v>22</v>
      </c>
      <c r="AA43" s="83">
        <v>23</v>
      </c>
      <c r="AB43" s="83">
        <v>24</v>
      </c>
      <c r="AC43" s="83">
        <v>25</v>
      </c>
      <c r="AD43" s="84">
        <v>26</v>
      </c>
      <c r="AE43" s="34">
        <v>27</v>
      </c>
      <c r="AF43" s="83">
        <v>28</v>
      </c>
      <c r="AG43" s="83">
        <v>29</v>
      </c>
      <c r="AH43" s="84">
        <v>30</v>
      </c>
      <c r="AI43" s="263"/>
      <c r="AJ43" s="265"/>
      <c r="AK43" s="120">
        <v>22</v>
      </c>
      <c r="AL43" s="120">
        <f>AK43*8</f>
        <v>176</v>
      </c>
    </row>
    <row r="44" spans="1:38" ht="17.100000000000001" customHeight="1" x14ac:dyDescent="0.2">
      <c r="A44" s="205" t="s">
        <v>97</v>
      </c>
      <c r="B44" s="206"/>
      <c r="C44" s="38">
        <v>1</v>
      </c>
      <c r="D44" s="89" t="s">
        <v>88</v>
      </c>
      <c r="E44" s="182"/>
      <c r="F44" s="183"/>
      <c r="G44" s="183"/>
      <c r="H44" s="184"/>
      <c r="I44" s="185"/>
      <c r="J44" s="186"/>
      <c r="K44" s="183"/>
      <c r="L44" s="195"/>
      <c r="M44" s="183"/>
      <c r="N44" s="183"/>
      <c r="O44" s="184"/>
      <c r="P44" s="185"/>
      <c r="Q44" s="186"/>
      <c r="R44" s="183"/>
      <c r="S44" s="195"/>
      <c r="T44" s="183"/>
      <c r="U44" s="183"/>
      <c r="V44" s="184"/>
      <c r="W44" s="185"/>
      <c r="X44" s="186"/>
      <c r="Y44" s="183"/>
      <c r="Z44" s="195"/>
      <c r="AA44" s="183"/>
      <c r="AB44" s="183"/>
      <c r="AC44" s="184"/>
      <c r="AD44" s="185"/>
      <c r="AE44" s="187"/>
      <c r="AF44" s="183"/>
      <c r="AG44" s="187"/>
      <c r="AH44" s="188"/>
      <c r="AI44" s="272"/>
      <c r="AJ44" s="193">
        <f>SUM(E44:AH44)</f>
        <v>0</v>
      </c>
      <c r="AK44" s="253" t="s">
        <v>105</v>
      </c>
      <c r="AL44" s="227">
        <f>AJ44+AJ46+AJ48</f>
        <v>0</v>
      </c>
    </row>
    <row r="45" spans="1:38" ht="9.9499999999999993" customHeight="1" x14ac:dyDescent="0.2">
      <c r="A45" s="205"/>
      <c r="B45" s="206"/>
      <c r="C45" s="45"/>
      <c r="D45" s="181" t="s">
        <v>50</v>
      </c>
      <c r="E45" s="134"/>
      <c r="F45" s="135"/>
      <c r="G45" s="85"/>
      <c r="H45" s="111"/>
      <c r="I45" s="112"/>
      <c r="J45" s="169"/>
      <c r="K45" s="135"/>
      <c r="L45" s="135"/>
      <c r="M45" s="136"/>
      <c r="N45" s="135"/>
      <c r="O45" s="111"/>
      <c r="P45" s="112"/>
      <c r="Q45" s="169"/>
      <c r="R45" s="135"/>
      <c r="S45" s="135"/>
      <c r="T45" s="136"/>
      <c r="U45" s="135"/>
      <c r="V45" s="111"/>
      <c r="W45" s="112"/>
      <c r="X45" s="169"/>
      <c r="Y45" s="135"/>
      <c r="Z45" s="137"/>
      <c r="AA45" s="135"/>
      <c r="AB45" s="135"/>
      <c r="AC45" s="111"/>
      <c r="AD45" s="112"/>
      <c r="AE45" s="170"/>
      <c r="AF45" s="135"/>
      <c r="AG45" s="135"/>
      <c r="AH45" s="123"/>
      <c r="AI45" s="273"/>
      <c r="AJ45" s="189"/>
      <c r="AK45" s="254"/>
      <c r="AL45" s="228"/>
    </row>
    <row r="46" spans="1:38" ht="9.9499999999999993" customHeight="1" x14ac:dyDescent="0.2">
      <c r="A46" s="205" t="s">
        <v>98</v>
      </c>
      <c r="B46" s="206"/>
      <c r="C46" s="282">
        <v>2</v>
      </c>
      <c r="D46" s="231" t="s">
        <v>89</v>
      </c>
      <c r="E46" s="251"/>
      <c r="F46" s="245"/>
      <c r="G46" s="245"/>
      <c r="H46" s="245"/>
      <c r="I46" s="247"/>
      <c r="J46" s="251"/>
      <c r="K46" s="245"/>
      <c r="L46" s="245"/>
      <c r="M46" s="245"/>
      <c r="N46" s="245"/>
      <c r="O46" s="245"/>
      <c r="P46" s="247"/>
      <c r="Q46" s="251"/>
      <c r="R46" s="245"/>
      <c r="S46" s="245"/>
      <c r="T46" s="245"/>
      <c r="U46" s="245"/>
      <c r="V46" s="245"/>
      <c r="W46" s="247"/>
      <c r="X46" s="251"/>
      <c r="Y46" s="245"/>
      <c r="Z46" s="245"/>
      <c r="AA46" s="245"/>
      <c r="AB46" s="245"/>
      <c r="AC46" s="245"/>
      <c r="AD46" s="247"/>
      <c r="AE46" s="251"/>
      <c r="AF46" s="245"/>
      <c r="AG46" s="245"/>
      <c r="AH46" s="247"/>
      <c r="AI46" s="273"/>
      <c r="AJ46" s="218">
        <f>SUM(E46:AH47)</f>
        <v>0</v>
      </c>
      <c r="AK46" s="161" t="s">
        <v>121</v>
      </c>
      <c r="AL46" s="114">
        <f>AL36</f>
        <v>-456</v>
      </c>
    </row>
    <row r="47" spans="1:38" ht="9.9499999999999993" customHeight="1" x14ac:dyDescent="0.2">
      <c r="A47" s="205"/>
      <c r="B47" s="206"/>
      <c r="C47" s="285"/>
      <c r="D47" s="232"/>
      <c r="E47" s="252"/>
      <c r="F47" s="246"/>
      <c r="G47" s="246"/>
      <c r="H47" s="246"/>
      <c r="I47" s="248"/>
      <c r="J47" s="252"/>
      <c r="K47" s="246"/>
      <c r="L47" s="246"/>
      <c r="M47" s="246"/>
      <c r="N47" s="246"/>
      <c r="O47" s="246"/>
      <c r="P47" s="248"/>
      <c r="Q47" s="252"/>
      <c r="R47" s="246"/>
      <c r="S47" s="246"/>
      <c r="T47" s="246"/>
      <c r="U47" s="246"/>
      <c r="V47" s="246"/>
      <c r="W47" s="248"/>
      <c r="X47" s="252"/>
      <c r="Y47" s="246"/>
      <c r="Z47" s="246"/>
      <c r="AA47" s="246"/>
      <c r="AB47" s="246"/>
      <c r="AC47" s="246"/>
      <c r="AD47" s="248"/>
      <c r="AE47" s="252"/>
      <c r="AF47" s="246"/>
      <c r="AG47" s="246"/>
      <c r="AH47" s="248"/>
      <c r="AI47" s="273"/>
      <c r="AJ47" s="255"/>
      <c r="AK47" s="161" t="s">
        <v>145</v>
      </c>
      <c r="AL47" s="114">
        <f>AA36+AH36+E51+J51+Q51</f>
        <v>-160</v>
      </c>
    </row>
    <row r="48" spans="1:38" ht="9.9499999999999993" customHeight="1" x14ac:dyDescent="0.2">
      <c r="A48" s="205"/>
      <c r="B48" s="206"/>
      <c r="C48" s="282">
        <v>3</v>
      </c>
      <c r="D48" s="232" t="s">
        <v>90</v>
      </c>
      <c r="E48" s="251"/>
      <c r="F48" s="245"/>
      <c r="G48" s="245"/>
      <c r="H48" s="245"/>
      <c r="I48" s="247"/>
      <c r="J48" s="251"/>
      <c r="K48" s="245"/>
      <c r="L48" s="245"/>
      <c r="M48" s="245"/>
      <c r="N48" s="245"/>
      <c r="O48" s="245"/>
      <c r="P48" s="247"/>
      <c r="Q48" s="251"/>
      <c r="R48" s="245"/>
      <c r="S48" s="245"/>
      <c r="T48" s="245"/>
      <c r="U48" s="245"/>
      <c r="V48" s="245"/>
      <c r="W48" s="247"/>
      <c r="X48" s="251"/>
      <c r="Y48" s="245"/>
      <c r="Z48" s="245"/>
      <c r="AA48" s="245"/>
      <c r="AB48" s="245"/>
      <c r="AC48" s="245"/>
      <c r="AD48" s="247"/>
      <c r="AE48" s="251"/>
      <c r="AF48" s="245"/>
      <c r="AG48" s="245"/>
      <c r="AH48" s="247"/>
      <c r="AI48" s="273"/>
      <c r="AJ48" s="218">
        <f>SUM(E48:AH49)</f>
        <v>0</v>
      </c>
      <c r="AK48" s="161" t="s">
        <v>122</v>
      </c>
      <c r="AL48" s="114">
        <f>AL37</f>
        <v>0</v>
      </c>
    </row>
    <row r="49" spans="1:38" ht="9.9499999999999993" customHeight="1" x14ac:dyDescent="0.2">
      <c r="C49" s="285"/>
      <c r="D49" s="241"/>
      <c r="E49" s="252"/>
      <c r="F49" s="246"/>
      <c r="G49" s="246"/>
      <c r="H49" s="246"/>
      <c r="I49" s="248"/>
      <c r="J49" s="252"/>
      <c r="K49" s="246"/>
      <c r="L49" s="246"/>
      <c r="M49" s="246"/>
      <c r="N49" s="246"/>
      <c r="O49" s="246"/>
      <c r="P49" s="248"/>
      <c r="Q49" s="252"/>
      <c r="R49" s="246"/>
      <c r="S49" s="246"/>
      <c r="T49" s="246"/>
      <c r="U49" s="246"/>
      <c r="V49" s="246"/>
      <c r="W49" s="248"/>
      <c r="X49" s="252"/>
      <c r="Y49" s="246"/>
      <c r="Z49" s="246"/>
      <c r="AA49" s="246"/>
      <c r="AB49" s="246"/>
      <c r="AC49" s="246"/>
      <c r="AD49" s="248"/>
      <c r="AE49" s="252"/>
      <c r="AF49" s="246"/>
      <c r="AG49" s="246"/>
      <c r="AH49" s="248"/>
      <c r="AI49" s="273"/>
      <c r="AJ49" s="255"/>
      <c r="AK49" s="161" t="s">
        <v>146</v>
      </c>
      <c r="AL49" s="114">
        <f>AA37+E52+J52+Q52</f>
        <v>0</v>
      </c>
    </row>
    <row r="50" spans="1:38" ht="9.9499999999999993" customHeight="1" x14ac:dyDescent="0.2">
      <c r="C50" s="38">
        <v>4</v>
      </c>
      <c r="D50" s="89" t="s">
        <v>51</v>
      </c>
      <c r="E50" s="256">
        <f>SUM(AH29:AI29,AH31:AI34,E44:I44,E46:I49)</f>
        <v>0</v>
      </c>
      <c r="F50" s="257"/>
      <c r="G50" s="257"/>
      <c r="H50" s="257"/>
      <c r="I50" s="258"/>
      <c r="J50" s="256">
        <f>SUM(J44:P44,J46:P49)</f>
        <v>0</v>
      </c>
      <c r="K50" s="257"/>
      <c r="L50" s="257"/>
      <c r="M50" s="257"/>
      <c r="N50" s="257"/>
      <c r="O50" s="257"/>
      <c r="P50" s="258"/>
      <c r="Q50" s="256">
        <f>SUM(Q44:W44,Q46:W49)</f>
        <v>0</v>
      </c>
      <c r="R50" s="257"/>
      <c r="S50" s="257"/>
      <c r="T50" s="257"/>
      <c r="U50" s="257"/>
      <c r="V50" s="257"/>
      <c r="W50" s="258"/>
      <c r="X50" s="256">
        <f>SUM(X44:AD44,X46:AD49)</f>
        <v>0</v>
      </c>
      <c r="Y50" s="257"/>
      <c r="Z50" s="257"/>
      <c r="AA50" s="257"/>
      <c r="AB50" s="257"/>
      <c r="AC50" s="257"/>
      <c r="AD50" s="258"/>
      <c r="AE50" s="266"/>
      <c r="AF50" s="267"/>
      <c r="AG50" s="267"/>
      <c r="AH50" s="268"/>
      <c r="AI50" s="273"/>
      <c r="AJ50" s="242"/>
      <c r="AK50" s="161" t="s">
        <v>163</v>
      </c>
      <c r="AL50" s="114"/>
    </row>
    <row r="51" spans="1:38" ht="9.9499999999999993" customHeight="1" x14ac:dyDescent="0.2">
      <c r="C51" s="45"/>
      <c r="D51" s="88" t="s">
        <v>91</v>
      </c>
      <c r="E51" s="259">
        <f>E50-E52-$B$38</f>
        <v>-40</v>
      </c>
      <c r="F51" s="260"/>
      <c r="G51" s="260"/>
      <c r="H51" s="260"/>
      <c r="I51" s="261"/>
      <c r="J51" s="259">
        <f>J50-J52-$B$38</f>
        <v>-40</v>
      </c>
      <c r="K51" s="260"/>
      <c r="L51" s="260"/>
      <c r="M51" s="260"/>
      <c r="N51" s="260"/>
      <c r="O51" s="260"/>
      <c r="P51" s="261"/>
      <c r="Q51" s="259">
        <f>Q50-Q52-$B$38</f>
        <v>-40</v>
      </c>
      <c r="R51" s="260"/>
      <c r="S51" s="260"/>
      <c r="T51" s="260"/>
      <c r="U51" s="260"/>
      <c r="V51" s="260"/>
      <c r="W51" s="261"/>
      <c r="X51" s="259">
        <f>X50-X52-$B$38</f>
        <v>-40</v>
      </c>
      <c r="Y51" s="260"/>
      <c r="Z51" s="260"/>
      <c r="AA51" s="260"/>
      <c r="AB51" s="260"/>
      <c r="AC51" s="260"/>
      <c r="AD51" s="261"/>
      <c r="AE51" s="266"/>
      <c r="AF51" s="267"/>
      <c r="AG51" s="267"/>
      <c r="AH51" s="268"/>
      <c r="AI51" s="273"/>
      <c r="AJ51" s="243"/>
      <c r="AK51" s="161" t="s">
        <v>165</v>
      </c>
      <c r="AL51" s="114">
        <f>AL46+AL47+AL50</f>
        <v>-616</v>
      </c>
    </row>
    <row r="52" spans="1:38" ht="9.9499999999999993" customHeight="1" thickBot="1" x14ac:dyDescent="0.25">
      <c r="C52" s="45"/>
      <c r="D52" s="88" t="s">
        <v>92</v>
      </c>
      <c r="E52" s="259">
        <f>IF(E50-$B$39&lt;$B$37,0,E50-$B$39)</f>
        <v>0</v>
      </c>
      <c r="F52" s="260"/>
      <c r="G52" s="260"/>
      <c r="H52" s="260"/>
      <c r="I52" s="261"/>
      <c r="J52" s="259">
        <f>IF(J50-$B$39&lt;$B$37,0,J50-$B$39)</f>
        <v>0</v>
      </c>
      <c r="K52" s="260"/>
      <c r="L52" s="260"/>
      <c r="M52" s="260"/>
      <c r="N52" s="260"/>
      <c r="O52" s="260"/>
      <c r="P52" s="261"/>
      <c r="Q52" s="259">
        <f>IF(Q50-$B$39&lt;$B$37,0,Q50-$B$39)</f>
        <v>0</v>
      </c>
      <c r="R52" s="260"/>
      <c r="S52" s="260"/>
      <c r="T52" s="260"/>
      <c r="U52" s="260"/>
      <c r="V52" s="260"/>
      <c r="W52" s="261"/>
      <c r="X52" s="259">
        <f>IF(X50-$B$39&lt;$B$37,0,X50-$B$39)</f>
        <v>0</v>
      </c>
      <c r="Y52" s="260"/>
      <c r="Z52" s="260"/>
      <c r="AA52" s="260"/>
      <c r="AB52" s="260"/>
      <c r="AC52" s="260"/>
      <c r="AD52" s="261"/>
      <c r="AE52" s="266"/>
      <c r="AF52" s="267"/>
      <c r="AG52" s="267"/>
      <c r="AH52" s="268"/>
      <c r="AI52" s="273"/>
      <c r="AJ52" s="243"/>
      <c r="AK52" s="162" t="s">
        <v>166</v>
      </c>
      <c r="AL52" s="115">
        <f>AL48+AL49</f>
        <v>0</v>
      </c>
    </row>
    <row r="53" spans="1:38" ht="8.4499999999999993" customHeight="1" thickBot="1" x14ac:dyDescent="0.25">
      <c r="C53" s="92">
        <v>5</v>
      </c>
      <c r="D53" s="116" t="s">
        <v>52</v>
      </c>
      <c r="E53" s="117"/>
      <c r="F53" s="118"/>
      <c r="G53" s="118"/>
      <c r="H53" s="118"/>
      <c r="I53" s="119"/>
      <c r="J53" s="117"/>
      <c r="K53" s="118"/>
      <c r="L53" s="118"/>
      <c r="M53" s="118"/>
      <c r="N53" s="118"/>
      <c r="O53" s="118"/>
      <c r="P53" s="119"/>
      <c r="Q53" s="117"/>
      <c r="R53" s="118"/>
      <c r="S53" s="118"/>
      <c r="T53" s="118"/>
      <c r="U53" s="118"/>
      <c r="V53" s="118"/>
      <c r="W53" s="119"/>
      <c r="X53" s="117"/>
      <c r="Y53" s="118"/>
      <c r="Z53" s="118"/>
      <c r="AA53" s="118"/>
      <c r="AB53" s="118"/>
      <c r="AC53" s="118"/>
      <c r="AD53" s="119"/>
      <c r="AE53" s="118"/>
      <c r="AF53" s="118"/>
      <c r="AG53" s="118"/>
      <c r="AH53" s="119"/>
      <c r="AI53" s="274"/>
      <c r="AJ53" s="244"/>
      <c r="AK53" s="233"/>
      <c r="AL53" s="234"/>
    </row>
    <row r="54" spans="1:38" ht="8.1" customHeight="1" thickBot="1" x14ac:dyDescent="0.25">
      <c r="C54" s="44"/>
      <c r="D54" s="283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</row>
    <row r="55" spans="1:38" ht="8.4499999999999993" customHeight="1" x14ac:dyDescent="0.2">
      <c r="C55" s="9"/>
      <c r="D55" s="237" t="s">
        <v>56</v>
      </c>
      <c r="E55" s="269" t="s">
        <v>192</v>
      </c>
      <c r="F55" s="270"/>
      <c r="G55" s="271"/>
      <c r="H55" s="269" t="s">
        <v>193</v>
      </c>
      <c r="I55" s="270"/>
      <c r="J55" s="270"/>
      <c r="K55" s="270"/>
      <c r="L55" s="270"/>
      <c r="M55" s="270"/>
      <c r="N55" s="271"/>
      <c r="O55" s="269" t="s">
        <v>194</v>
      </c>
      <c r="P55" s="270"/>
      <c r="Q55" s="270"/>
      <c r="R55" s="270"/>
      <c r="S55" s="270"/>
      <c r="T55" s="270"/>
      <c r="U55" s="271"/>
      <c r="V55" s="269" t="s">
        <v>195</v>
      </c>
      <c r="W55" s="270"/>
      <c r="X55" s="270"/>
      <c r="Y55" s="270"/>
      <c r="Z55" s="270"/>
      <c r="AA55" s="270"/>
      <c r="AB55" s="271"/>
      <c r="AC55" s="269" t="s">
        <v>196</v>
      </c>
      <c r="AD55" s="270"/>
      <c r="AE55" s="270"/>
      <c r="AF55" s="270"/>
      <c r="AG55" s="270"/>
      <c r="AH55" s="270"/>
      <c r="AI55" s="271"/>
      <c r="AJ55" s="239" t="s">
        <v>99</v>
      </c>
      <c r="AK55" s="101" t="s">
        <v>73</v>
      </c>
      <c r="AL55" s="102" t="s">
        <v>74</v>
      </c>
    </row>
    <row r="56" spans="1:38" ht="8.4499999999999993" customHeight="1" thickBot="1" x14ac:dyDescent="0.25">
      <c r="A56" s="180" t="s">
        <v>170</v>
      </c>
      <c r="C56" s="9"/>
      <c r="D56" s="238"/>
      <c r="E56" s="81">
        <v>1</v>
      </c>
      <c r="F56" s="83">
        <v>2</v>
      </c>
      <c r="G56" s="84">
        <v>3</v>
      </c>
      <c r="H56" s="33">
        <v>4</v>
      </c>
      <c r="I56" s="83">
        <v>5</v>
      </c>
      <c r="J56" s="83">
        <v>6</v>
      </c>
      <c r="K56" s="83">
        <v>7</v>
      </c>
      <c r="L56" s="83">
        <v>8</v>
      </c>
      <c r="M56" s="83">
        <v>9</v>
      </c>
      <c r="N56" s="84">
        <v>10</v>
      </c>
      <c r="O56" s="33">
        <v>11</v>
      </c>
      <c r="P56" s="83">
        <v>12</v>
      </c>
      <c r="Q56" s="83">
        <v>13</v>
      </c>
      <c r="R56" s="83">
        <v>14</v>
      </c>
      <c r="S56" s="83">
        <v>15</v>
      </c>
      <c r="T56" s="83">
        <v>16</v>
      </c>
      <c r="U56" s="84">
        <v>17</v>
      </c>
      <c r="V56" s="33">
        <v>18</v>
      </c>
      <c r="W56" s="83">
        <v>19</v>
      </c>
      <c r="X56" s="83">
        <v>20</v>
      </c>
      <c r="Y56" s="83">
        <v>21</v>
      </c>
      <c r="Z56" s="83">
        <v>22</v>
      </c>
      <c r="AA56" s="83">
        <v>23</v>
      </c>
      <c r="AB56" s="84">
        <v>24</v>
      </c>
      <c r="AC56" s="34">
        <v>25</v>
      </c>
      <c r="AD56" s="83">
        <v>26</v>
      </c>
      <c r="AE56" s="83">
        <v>27</v>
      </c>
      <c r="AF56" s="83">
        <v>28</v>
      </c>
      <c r="AG56" s="83">
        <v>29</v>
      </c>
      <c r="AH56" s="83">
        <v>30</v>
      </c>
      <c r="AI56" s="84">
        <v>31</v>
      </c>
      <c r="AJ56" s="240"/>
      <c r="AK56" s="120">
        <v>21</v>
      </c>
      <c r="AL56" s="120">
        <f>AK56*8</f>
        <v>168</v>
      </c>
    </row>
    <row r="57" spans="1:38" ht="17.100000000000001" customHeight="1" x14ac:dyDescent="0.2">
      <c r="A57" s="129"/>
      <c r="C57" s="31">
        <v>1</v>
      </c>
      <c r="D57" s="89" t="s">
        <v>88</v>
      </c>
      <c r="E57" s="182"/>
      <c r="F57" s="184"/>
      <c r="G57" s="185"/>
      <c r="H57" s="186"/>
      <c r="I57" s="183"/>
      <c r="J57" s="183"/>
      <c r="K57" s="183"/>
      <c r="L57" s="183"/>
      <c r="M57" s="184"/>
      <c r="N57" s="185"/>
      <c r="O57" s="186"/>
      <c r="P57" s="183"/>
      <c r="Q57" s="183"/>
      <c r="R57" s="183"/>
      <c r="S57" s="183"/>
      <c r="T57" s="184"/>
      <c r="U57" s="185"/>
      <c r="V57" s="186"/>
      <c r="W57" s="183"/>
      <c r="X57" s="183"/>
      <c r="Y57" s="183"/>
      <c r="Z57" s="183"/>
      <c r="AA57" s="184"/>
      <c r="AB57" s="185"/>
      <c r="AC57" s="187"/>
      <c r="AD57" s="183"/>
      <c r="AE57" s="183"/>
      <c r="AF57" s="183"/>
      <c r="AG57" s="183"/>
      <c r="AH57" s="184"/>
      <c r="AI57" s="185"/>
      <c r="AJ57" s="194">
        <f>SUM(E57:AI57)</f>
        <v>0</v>
      </c>
      <c r="AK57" s="253" t="s">
        <v>106</v>
      </c>
      <c r="AL57" s="227">
        <f>AJ57+AJ59+AJ61</f>
        <v>0</v>
      </c>
    </row>
    <row r="58" spans="1:38" ht="9.9499999999999993" customHeight="1" x14ac:dyDescent="0.2">
      <c r="A58" s="203" t="s">
        <v>172</v>
      </c>
      <c r="B58" s="204"/>
      <c r="C58" s="47"/>
      <c r="D58" s="181" t="s">
        <v>50</v>
      </c>
      <c r="E58" s="90"/>
      <c r="F58" s="111"/>
      <c r="G58" s="112"/>
      <c r="H58" s="169"/>
      <c r="I58" s="135"/>
      <c r="J58" s="135"/>
      <c r="K58" s="135"/>
      <c r="L58" s="135"/>
      <c r="M58" s="111"/>
      <c r="N58" s="112"/>
      <c r="O58" s="169"/>
      <c r="P58" s="135"/>
      <c r="Q58" s="135"/>
      <c r="R58" s="135"/>
      <c r="S58" s="135"/>
      <c r="T58" s="111"/>
      <c r="U58" s="112"/>
      <c r="V58" s="169"/>
      <c r="W58" s="135"/>
      <c r="X58" s="135"/>
      <c r="Y58" s="135"/>
      <c r="Z58" s="135"/>
      <c r="AA58" s="111"/>
      <c r="AB58" s="112"/>
      <c r="AC58" s="170"/>
      <c r="AD58" s="135"/>
      <c r="AE58" s="135"/>
      <c r="AF58" s="91"/>
      <c r="AG58" s="91"/>
      <c r="AH58" s="111"/>
      <c r="AI58" s="112"/>
      <c r="AJ58" s="140"/>
      <c r="AK58" s="254"/>
      <c r="AL58" s="228"/>
    </row>
    <row r="59" spans="1:38" ht="9.9499999999999993" customHeight="1" x14ac:dyDescent="0.2">
      <c r="A59" s="203"/>
      <c r="B59" s="204"/>
      <c r="C59" s="282">
        <v>2</v>
      </c>
      <c r="D59" s="231" t="s">
        <v>89</v>
      </c>
      <c r="E59" s="251"/>
      <c r="F59" s="245"/>
      <c r="G59" s="247"/>
      <c r="H59" s="251"/>
      <c r="I59" s="245"/>
      <c r="J59" s="245"/>
      <c r="K59" s="245"/>
      <c r="L59" s="245"/>
      <c r="M59" s="245"/>
      <c r="N59" s="247"/>
      <c r="O59" s="251"/>
      <c r="P59" s="245"/>
      <c r="Q59" s="245"/>
      <c r="R59" s="245"/>
      <c r="S59" s="245"/>
      <c r="T59" s="245"/>
      <c r="U59" s="247"/>
      <c r="V59" s="251"/>
      <c r="W59" s="245"/>
      <c r="X59" s="245"/>
      <c r="Y59" s="245"/>
      <c r="Z59" s="245"/>
      <c r="AA59" s="245"/>
      <c r="AB59" s="247"/>
      <c r="AC59" s="251"/>
      <c r="AD59" s="245"/>
      <c r="AE59" s="245"/>
      <c r="AF59" s="245"/>
      <c r="AG59" s="245"/>
      <c r="AH59" s="245"/>
      <c r="AI59" s="247"/>
      <c r="AJ59" s="218">
        <f>SUM(E59:AI60)</f>
        <v>0</v>
      </c>
      <c r="AK59" s="161" t="s">
        <v>123</v>
      </c>
      <c r="AL59" s="114">
        <f>AL51</f>
        <v>-616</v>
      </c>
    </row>
    <row r="60" spans="1:38" ht="9.9499999999999993" customHeight="1" x14ac:dyDescent="0.2">
      <c r="A60" s="203"/>
      <c r="B60" s="204"/>
      <c r="C60" s="230"/>
      <c r="D60" s="232"/>
      <c r="E60" s="252"/>
      <c r="F60" s="246"/>
      <c r="G60" s="248"/>
      <c r="H60" s="252"/>
      <c r="I60" s="246"/>
      <c r="J60" s="246"/>
      <c r="K60" s="246"/>
      <c r="L60" s="246"/>
      <c r="M60" s="246"/>
      <c r="N60" s="248"/>
      <c r="O60" s="252"/>
      <c r="P60" s="246"/>
      <c r="Q60" s="246"/>
      <c r="R60" s="246"/>
      <c r="S60" s="246"/>
      <c r="T60" s="246"/>
      <c r="U60" s="248"/>
      <c r="V60" s="252"/>
      <c r="W60" s="246"/>
      <c r="X60" s="246"/>
      <c r="Y60" s="246"/>
      <c r="Z60" s="246"/>
      <c r="AA60" s="246"/>
      <c r="AB60" s="248"/>
      <c r="AC60" s="252"/>
      <c r="AD60" s="246"/>
      <c r="AE60" s="246"/>
      <c r="AF60" s="246"/>
      <c r="AG60" s="246"/>
      <c r="AH60" s="246"/>
      <c r="AI60" s="248"/>
      <c r="AJ60" s="255"/>
      <c r="AK60" s="161" t="s">
        <v>147</v>
      </c>
      <c r="AL60" s="114">
        <f>X51+AE51+E64+H64+O64+V64</f>
        <v>-200</v>
      </c>
    </row>
    <row r="61" spans="1:38" ht="9.9499999999999993" customHeight="1" x14ac:dyDescent="0.2">
      <c r="A61" s="203"/>
      <c r="B61" s="204"/>
      <c r="C61" s="229">
        <v>3</v>
      </c>
      <c r="D61" s="232" t="s">
        <v>90</v>
      </c>
      <c r="E61" s="251"/>
      <c r="F61" s="245"/>
      <c r="G61" s="247"/>
      <c r="H61" s="251"/>
      <c r="I61" s="245"/>
      <c r="J61" s="245"/>
      <c r="K61" s="245"/>
      <c r="L61" s="245"/>
      <c r="M61" s="245"/>
      <c r="N61" s="247"/>
      <c r="O61" s="251"/>
      <c r="P61" s="245"/>
      <c r="Q61" s="245"/>
      <c r="R61" s="245"/>
      <c r="S61" s="245"/>
      <c r="T61" s="245"/>
      <c r="U61" s="247"/>
      <c r="V61" s="251"/>
      <c r="W61" s="245"/>
      <c r="X61" s="245"/>
      <c r="Y61" s="245"/>
      <c r="Z61" s="245"/>
      <c r="AA61" s="245"/>
      <c r="AB61" s="247"/>
      <c r="AC61" s="251"/>
      <c r="AD61" s="245"/>
      <c r="AE61" s="245"/>
      <c r="AF61" s="245"/>
      <c r="AG61" s="245"/>
      <c r="AH61" s="245"/>
      <c r="AI61" s="247"/>
      <c r="AJ61" s="218">
        <f>SUM(E61:AI62)</f>
        <v>0</v>
      </c>
      <c r="AK61" s="161" t="s">
        <v>124</v>
      </c>
      <c r="AL61" s="114">
        <f>AL52</f>
        <v>0</v>
      </c>
    </row>
    <row r="62" spans="1:38" ht="9.9499999999999993" customHeight="1" x14ac:dyDescent="0.2">
      <c r="A62" s="203"/>
      <c r="B62" s="204"/>
      <c r="C62" s="230"/>
      <c r="D62" s="241"/>
      <c r="E62" s="252"/>
      <c r="F62" s="246"/>
      <c r="G62" s="248"/>
      <c r="H62" s="252"/>
      <c r="I62" s="246"/>
      <c r="J62" s="246"/>
      <c r="K62" s="246"/>
      <c r="L62" s="246"/>
      <c r="M62" s="246"/>
      <c r="N62" s="248"/>
      <c r="O62" s="252"/>
      <c r="P62" s="246"/>
      <c r="Q62" s="246"/>
      <c r="R62" s="246"/>
      <c r="S62" s="246"/>
      <c r="T62" s="246"/>
      <c r="U62" s="248"/>
      <c r="V62" s="252"/>
      <c r="W62" s="246"/>
      <c r="X62" s="246"/>
      <c r="Y62" s="246"/>
      <c r="Z62" s="246"/>
      <c r="AA62" s="246"/>
      <c r="AB62" s="248"/>
      <c r="AC62" s="252"/>
      <c r="AD62" s="246"/>
      <c r="AE62" s="246"/>
      <c r="AF62" s="246"/>
      <c r="AG62" s="246"/>
      <c r="AH62" s="246"/>
      <c r="AI62" s="248"/>
      <c r="AJ62" s="255"/>
      <c r="AK62" s="161" t="s">
        <v>148</v>
      </c>
      <c r="AL62" s="114">
        <f>X52+E65+H65+O65+V65</f>
        <v>0</v>
      </c>
    </row>
    <row r="63" spans="1:38" ht="9.9499999999999993" customHeight="1" x14ac:dyDescent="0.2">
      <c r="A63" s="203"/>
      <c r="B63" s="204"/>
      <c r="C63" s="31">
        <v>4</v>
      </c>
      <c r="D63" s="89" t="s">
        <v>51</v>
      </c>
      <c r="E63" s="256">
        <f>SUM(AE44:AH44,AE46:AH49,E57:G57,E59:G62)</f>
        <v>0</v>
      </c>
      <c r="F63" s="257"/>
      <c r="G63" s="258"/>
      <c r="H63" s="256">
        <f>SUM(H57:N57,H59:N62)</f>
        <v>0</v>
      </c>
      <c r="I63" s="257"/>
      <c r="J63" s="257"/>
      <c r="K63" s="257"/>
      <c r="L63" s="257"/>
      <c r="M63" s="257"/>
      <c r="N63" s="258"/>
      <c r="O63" s="256">
        <f>SUM(O57:U57,O59:U62)</f>
        <v>0</v>
      </c>
      <c r="P63" s="257"/>
      <c r="Q63" s="257"/>
      <c r="R63" s="257"/>
      <c r="S63" s="257"/>
      <c r="T63" s="257"/>
      <c r="U63" s="258"/>
      <c r="V63" s="256">
        <f>SUM(V57:AB57,V59:AB62)</f>
        <v>0</v>
      </c>
      <c r="W63" s="257"/>
      <c r="X63" s="257"/>
      <c r="Y63" s="257"/>
      <c r="Z63" s="257"/>
      <c r="AA63" s="257"/>
      <c r="AB63" s="258"/>
      <c r="AC63" s="256">
        <f>SUM(AC57:AI57,AC59:AI62)</f>
        <v>0</v>
      </c>
      <c r="AD63" s="257"/>
      <c r="AE63" s="257"/>
      <c r="AF63" s="257"/>
      <c r="AG63" s="257"/>
      <c r="AH63" s="257"/>
      <c r="AI63" s="258"/>
      <c r="AJ63" s="272"/>
      <c r="AK63" s="161" t="s">
        <v>163</v>
      </c>
      <c r="AL63" s="114"/>
    </row>
    <row r="64" spans="1:38" ht="9.9499999999999993" customHeight="1" x14ac:dyDescent="0.2">
      <c r="A64" s="203"/>
      <c r="B64" s="204"/>
      <c r="C64" s="87"/>
      <c r="D64" s="88" t="s">
        <v>91</v>
      </c>
      <c r="E64" s="259">
        <f>E63-E65-$B$38</f>
        <v>-40</v>
      </c>
      <c r="F64" s="260"/>
      <c r="G64" s="261"/>
      <c r="H64" s="259">
        <f>H63-H65-$B$38</f>
        <v>-40</v>
      </c>
      <c r="I64" s="260"/>
      <c r="J64" s="260"/>
      <c r="K64" s="260"/>
      <c r="L64" s="260"/>
      <c r="M64" s="260"/>
      <c r="N64" s="261"/>
      <c r="O64" s="259">
        <f>O63-O65-$B$38</f>
        <v>-40</v>
      </c>
      <c r="P64" s="260"/>
      <c r="Q64" s="260"/>
      <c r="R64" s="260"/>
      <c r="S64" s="260"/>
      <c r="T64" s="260"/>
      <c r="U64" s="261"/>
      <c r="V64" s="259">
        <f>V63-V65-$B$38</f>
        <v>-40</v>
      </c>
      <c r="W64" s="260"/>
      <c r="X64" s="260"/>
      <c r="Y64" s="260"/>
      <c r="Z64" s="260"/>
      <c r="AA64" s="260"/>
      <c r="AB64" s="261"/>
      <c r="AC64" s="259">
        <f>AC63-AC65-$B$38</f>
        <v>-40</v>
      </c>
      <c r="AD64" s="260"/>
      <c r="AE64" s="260"/>
      <c r="AF64" s="260"/>
      <c r="AG64" s="260"/>
      <c r="AH64" s="260"/>
      <c r="AI64" s="261"/>
      <c r="AJ64" s="273"/>
      <c r="AK64" s="161" t="s">
        <v>165</v>
      </c>
      <c r="AL64" s="114">
        <f>AL59+AL60+AL63</f>
        <v>-816</v>
      </c>
    </row>
    <row r="65" spans="1:39" ht="9.9499999999999993" customHeight="1" thickBot="1" x14ac:dyDescent="0.25">
      <c r="A65" s="203"/>
      <c r="B65" s="204"/>
      <c r="C65" s="87"/>
      <c r="D65" s="88" t="s">
        <v>92</v>
      </c>
      <c r="E65" s="259">
        <f>IF(E63-$B$39&lt;$B$37,0,E63-$B$39)</f>
        <v>0</v>
      </c>
      <c r="F65" s="260"/>
      <c r="G65" s="261"/>
      <c r="H65" s="259">
        <f>IF(H63-$B$39&lt;$B$37,0,H63-$B$39)</f>
        <v>0</v>
      </c>
      <c r="I65" s="260"/>
      <c r="J65" s="260"/>
      <c r="K65" s="260"/>
      <c r="L65" s="260"/>
      <c r="M65" s="260"/>
      <c r="N65" s="261"/>
      <c r="O65" s="259">
        <f>IF(O63-$B$39&lt;$B$37,0,O63-$B$39)</f>
        <v>0</v>
      </c>
      <c r="P65" s="260"/>
      <c r="Q65" s="260"/>
      <c r="R65" s="260"/>
      <c r="S65" s="260"/>
      <c r="T65" s="260"/>
      <c r="U65" s="261"/>
      <c r="V65" s="259">
        <f>IF(V63-$B$39&lt;$B$37,0,V63-$B$39)</f>
        <v>0</v>
      </c>
      <c r="W65" s="260"/>
      <c r="X65" s="260"/>
      <c r="Y65" s="260"/>
      <c r="Z65" s="260"/>
      <c r="AA65" s="260"/>
      <c r="AB65" s="261"/>
      <c r="AC65" s="259">
        <f>IF(AC63-$B$39&lt;$B$37,0,AC63-$B$39)</f>
        <v>0</v>
      </c>
      <c r="AD65" s="260"/>
      <c r="AE65" s="260"/>
      <c r="AF65" s="260"/>
      <c r="AG65" s="260"/>
      <c r="AH65" s="260"/>
      <c r="AI65" s="261"/>
      <c r="AJ65" s="273"/>
      <c r="AK65" s="162" t="s">
        <v>166</v>
      </c>
      <c r="AL65" s="115">
        <f>AL61+AL62</f>
        <v>0</v>
      </c>
    </row>
    <row r="66" spans="1:39" ht="8.4499999999999993" customHeight="1" thickBot="1" x14ac:dyDescent="0.25">
      <c r="A66" s="203"/>
      <c r="B66" s="204"/>
      <c r="C66" s="87">
        <v>5</v>
      </c>
      <c r="D66" s="116" t="s">
        <v>52</v>
      </c>
      <c r="E66" s="117"/>
      <c r="F66" s="118"/>
      <c r="G66" s="119"/>
      <c r="H66" s="117"/>
      <c r="I66" s="118"/>
      <c r="J66" s="118"/>
      <c r="K66" s="118"/>
      <c r="L66" s="118"/>
      <c r="M66" s="118"/>
      <c r="N66" s="119"/>
      <c r="O66" s="117"/>
      <c r="P66" s="118"/>
      <c r="Q66" s="118"/>
      <c r="R66" s="118"/>
      <c r="S66" s="118"/>
      <c r="T66" s="118"/>
      <c r="U66" s="119"/>
      <c r="V66" s="117"/>
      <c r="W66" s="118"/>
      <c r="X66" s="118"/>
      <c r="Y66" s="118"/>
      <c r="Z66" s="118"/>
      <c r="AA66" s="118"/>
      <c r="AB66" s="119"/>
      <c r="AC66" s="118"/>
      <c r="AD66" s="118"/>
      <c r="AE66" s="118"/>
      <c r="AF66" s="118"/>
      <c r="AG66" s="118"/>
      <c r="AH66" s="118"/>
      <c r="AI66" s="119"/>
      <c r="AJ66" s="275"/>
      <c r="AK66" s="233"/>
      <c r="AL66" s="234"/>
    </row>
    <row r="67" spans="1:39" ht="8.1" customHeight="1" thickBot="1" x14ac:dyDescent="0.25">
      <c r="A67" s="203"/>
      <c r="B67" s="204"/>
      <c r="C67" s="235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</row>
    <row r="68" spans="1:39" ht="8.4499999999999993" customHeight="1" x14ac:dyDescent="0.2">
      <c r="A68" s="203"/>
      <c r="B68" s="204"/>
      <c r="C68" s="9"/>
      <c r="D68" s="237" t="s">
        <v>57</v>
      </c>
      <c r="E68" s="269" t="s">
        <v>197</v>
      </c>
      <c r="F68" s="270"/>
      <c r="G68" s="270"/>
      <c r="H68" s="270"/>
      <c r="I68" s="270"/>
      <c r="J68" s="270"/>
      <c r="K68" s="271"/>
      <c r="L68" s="269" t="s">
        <v>198</v>
      </c>
      <c r="M68" s="270"/>
      <c r="N68" s="270"/>
      <c r="O68" s="270"/>
      <c r="P68" s="270"/>
      <c r="Q68" s="270"/>
      <c r="R68" s="271"/>
      <c r="S68" s="269" t="s">
        <v>199</v>
      </c>
      <c r="T68" s="270"/>
      <c r="U68" s="270"/>
      <c r="V68" s="270"/>
      <c r="W68" s="270"/>
      <c r="X68" s="270"/>
      <c r="Y68" s="271"/>
      <c r="Z68" s="269" t="s">
        <v>200</v>
      </c>
      <c r="AA68" s="270"/>
      <c r="AB68" s="270"/>
      <c r="AC68" s="270"/>
      <c r="AD68" s="270"/>
      <c r="AE68" s="270"/>
      <c r="AF68" s="271"/>
      <c r="AG68" s="269" t="s">
        <v>201</v>
      </c>
      <c r="AH68" s="271"/>
      <c r="AI68" s="262"/>
      <c r="AJ68" s="264" t="s">
        <v>99</v>
      </c>
      <c r="AK68" s="101" t="s">
        <v>108</v>
      </c>
      <c r="AL68" s="102" t="s">
        <v>87</v>
      </c>
    </row>
    <row r="69" spans="1:39" ht="8.4499999999999993" customHeight="1" thickBot="1" x14ac:dyDescent="0.25">
      <c r="A69" s="203"/>
      <c r="B69" s="204"/>
      <c r="C69" s="9"/>
      <c r="D69" s="238"/>
      <c r="E69" s="33">
        <v>1</v>
      </c>
      <c r="F69" s="83">
        <v>2</v>
      </c>
      <c r="G69" s="83">
        <v>3</v>
      </c>
      <c r="H69" s="83">
        <v>4</v>
      </c>
      <c r="I69" s="83">
        <v>5</v>
      </c>
      <c r="J69" s="83">
        <v>6</v>
      </c>
      <c r="K69" s="84">
        <v>7</v>
      </c>
      <c r="L69" s="33">
        <v>8</v>
      </c>
      <c r="M69" s="83">
        <v>9</v>
      </c>
      <c r="N69" s="83">
        <v>10</v>
      </c>
      <c r="O69" s="83">
        <v>11</v>
      </c>
      <c r="P69" s="83">
        <v>12</v>
      </c>
      <c r="Q69" s="83">
        <v>13</v>
      </c>
      <c r="R69" s="84">
        <v>14</v>
      </c>
      <c r="S69" s="33">
        <v>15</v>
      </c>
      <c r="T69" s="83">
        <v>16</v>
      </c>
      <c r="U69" s="83">
        <v>17</v>
      </c>
      <c r="V69" s="83">
        <v>18</v>
      </c>
      <c r="W69" s="83">
        <v>19</v>
      </c>
      <c r="X69" s="83">
        <v>20</v>
      </c>
      <c r="Y69" s="84">
        <v>21</v>
      </c>
      <c r="Z69" s="33">
        <v>22</v>
      </c>
      <c r="AA69" s="83">
        <v>23</v>
      </c>
      <c r="AB69" s="83">
        <v>24</v>
      </c>
      <c r="AC69" s="83">
        <v>25</v>
      </c>
      <c r="AD69" s="83">
        <v>26</v>
      </c>
      <c r="AE69" s="83">
        <v>27</v>
      </c>
      <c r="AF69" s="84">
        <v>28</v>
      </c>
      <c r="AG69" s="34">
        <v>29</v>
      </c>
      <c r="AH69" s="84">
        <v>30</v>
      </c>
      <c r="AI69" s="263"/>
      <c r="AJ69" s="265"/>
      <c r="AK69" s="120">
        <v>22</v>
      </c>
      <c r="AL69" s="120">
        <f>AK69*8</f>
        <v>176</v>
      </c>
    </row>
    <row r="70" spans="1:39" ht="16.5" x14ac:dyDescent="0.2">
      <c r="A70" s="203"/>
      <c r="B70" s="204"/>
      <c r="C70" s="31">
        <v>1</v>
      </c>
      <c r="D70" s="88" t="s">
        <v>88</v>
      </c>
      <c r="E70" s="164"/>
      <c r="F70" s="106"/>
      <c r="G70" s="106"/>
      <c r="H70" s="106"/>
      <c r="I70" s="106"/>
      <c r="J70" s="107"/>
      <c r="K70" s="108"/>
      <c r="L70" s="164"/>
      <c r="M70" s="106"/>
      <c r="N70" s="106"/>
      <c r="O70" s="106"/>
      <c r="P70" s="106"/>
      <c r="Q70" s="107"/>
      <c r="R70" s="108"/>
      <c r="S70" s="164"/>
      <c r="T70" s="106"/>
      <c r="U70" s="106"/>
      <c r="V70" s="106"/>
      <c r="W70" s="106"/>
      <c r="X70" s="107"/>
      <c r="Y70" s="108"/>
      <c r="Z70" s="164"/>
      <c r="AA70" s="106"/>
      <c r="AB70" s="106"/>
      <c r="AC70" s="106"/>
      <c r="AD70" s="106"/>
      <c r="AE70" s="107"/>
      <c r="AF70" s="108"/>
      <c r="AG70" s="132"/>
      <c r="AH70" s="109"/>
      <c r="AI70" s="272"/>
      <c r="AJ70" s="133">
        <f>SUM(E70:AH70)</f>
        <v>0</v>
      </c>
      <c r="AK70" s="253" t="s">
        <v>109</v>
      </c>
      <c r="AL70" s="227">
        <f>AJ70+AJ72+AJ74</f>
        <v>0</v>
      </c>
    </row>
    <row r="71" spans="1:39" ht="9.9499999999999993" customHeight="1" x14ac:dyDescent="0.2">
      <c r="A71" s="203"/>
      <c r="B71" s="204"/>
      <c r="C71" s="87"/>
      <c r="D71" s="75" t="s">
        <v>50</v>
      </c>
      <c r="E71" s="169"/>
      <c r="F71" s="135"/>
      <c r="G71" s="135"/>
      <c r="H71" s="135"/>
      <c r="I71" s="135"/>
      <c r="J71" s="111"/>
      <c r="K71" s="112"/>
      <c r="L71" s="169"/>
      <c r="M71" s="135"/>
      <c r="N71" s="135"/>
      <c r="O71" s="135"/>
      <c r="P71" s="135"/>
      <c r="Q71" s="111"/>
      <c r="R71" s="112"/>
      <c r="S71" s="169"/>
      <c r="T71" s="135"/>
      <c r="U71" s="135"/>
      <c r="V71" s="135"/>
      <c r="W71" s="135"/>
      <c r="X71" s="111"/>
      <c r="Y71" s="112"/>
      <c r="Z71" s="169"/>
      <c r="AA71" s="135"/>
      <c r="AB71" s="135"/>
      <c r="AC71" s="135"/>
      <c r="AD71" s="135"/>
      <c r="AE71" s="111"/>
      <c r="AF71" s="112"/>
      <c r="AG71" s="170"/>
      <c r="AH71" s="153"/>
      <c r="AI71" s="273"/>
      <c r="AJ71" s="113"/>
      <c r="AK71" s="254"/>
      <c r="AL71" s="228"/>
    </row>
    <row r="72" spans="1:39" ht="9.9499999999999993" customHeight="1" x14ac:dyDescent="0.2">
      <c r="A72" s="203"/>
      <c r="B72" s="204"/>
      <c r="C72" s="229">
        <v>2</v>
      </c>
      <c r="D72" s="231" t="s">
        <v>89</v>
      </c>
      <c r="E72" s="251"/>
      <c r="F72" s="245"/>
      <c r="G72" s="245"/>
      <c r="H72" s="245"/>
      <c r="I72" s="245"/>
      <c r="J72" s="245"/>
      <c r="K72" s="247"/>
      <c r="L72" s="251"/>
      <c r="M72" s="245"/>
      <c r="N72" s="245"/>
      <c r="O72" s="245"/>
      <c r="P72" s="245"/>
      <c r="Q72" s="245"/>
      <c r="R72" s="247"/>
      <c r="S72" s="251"/>
      <c r="T72" s="245"/>
      <c r="U72" s="245"/>
      <c r="V72" s="245"/>
      <c r="W72" s="245"/>
      <c r="X72" s="245"/>
      <c r="Y72" s="247"/>
      <c r="Z72" s="251"/>
      <c r="AA72" s="245"/>
      <c r="AB72" s="245"/>
      <c r="AC72" s="245"/>
      <c r="AD72" s="245"/>
      <c r="AE72" s="245"/>
      <c r="AF72" s="247"/>
      <c r="AG72" s="251"/>
      <c r="AH72" s="247"/>
      <c r="AI72" s="273"/>
      <c r="AJ72" s="218">
        <f>SUM(E72:AH73)</f>
        <v>0</v>
      </c>
      <c r="AK72" s="161" t="s">
        <v>125</v>
      </c>
      <c r="AL72" s="114">
        <f>AL64</f>
        <v>-816</v>
      </c>
    </row>
    <row r="73" spans="1:39" ht="9.9499999999999993" customHeight="1" x14ac:dyDescent="0.2">
      <c r="A73" s="203"/>
      <c r="B73" s="204"/>
      <c r="C73" s="230"/>
      <c r="D73" s="232"/>
      <c r="E73" s="252"/>
      <c r="F73" s="246"/>
      <c r="G73" s="246"/>
      <c r="H73" s="246"/>
      <c r="I73" s="246"/>
      <c r="J73" s="246"/>
      <c r="K73" s="248"/>
      <c r="L73" s="252"/>
      <c r="M73" s="246"/>
      <c r="N73" s="246"/>
      <c r="O73" s="246"/>
      <c r="P73" s="246"/>
      <c r="Q73" s="246"/>
      <c r="R73" s="248"/>
      <c r="S73" s="252"/>
      <c r="T73" s="246"/>
      <c r="U73" s="246"/>
      <c r="V73" s="246"/>
      <c r="W73" s="246"/>
      <c r="X73" s="246"/>
      <c r="Y73" s="248"/>
      <c r="Z73" s="252"/>
      <c r="AA73" s="246"/>
      <c r="AB73" s="246"/>
      <c r="AC73" s="246"/>
      <c r="AD73" s="246"/>
      <c r="AE73" s="246"/>
      <c r="AF73" s="248"/>
      <c r="AG73" s="252"/>
      <c r="AH73" s="248"/>
      <c r="AI73" s="273"/>
      <c r="AJ73" s="255"/>
      <c r="AK73" s="161" t="s">
        <v>149</v>
      </c>
      <c r="AL73" s="114">
        <f>AC64+E77+L77+S77</f>
        <v>-160</v>
      </c>
    </row>
    <row r="74" spans="1:39" ht="9.9499999999999993" customHeight="1" x14ac:dyDescent="0.2">
      <c r="A74" s="203"/>
      <c r="B74" s="204"/>
      <c r="C74" s="229">
        <v>3</v>
      </c>
      <c r="D74" s="232" t="s">
        <v>90</v>
      </c>
      <c r="E74" s="251"/>
      <c r="F74" s="245"/>
      <c r="G74" s="245"/>
      <c r="H74" s="245"/>
      <c r="I74" s="245"/>
      <c r="J74" s="245"/>
      <c r="K74" s="247"/>
      <c r="L74" s="251"/>
      <c r="M74" s="245"/>
      <c r="N74" s="245"/>
      <c r="O74" s="245"/>
      <c r="P74" s="245"/>
      <c r="Q74" s="245"/>
      <c r="R74" s="247"/>
      <c r="S74" s="251"/>
      <c r="T74" s="245"/>
      <c r="U74" s="245"/>
      <c r="V74" s="245"/>
      <c r="W74" s="245"/>
      <c r="X74" s="245"/>
      <c r="Y74" s="247"/>
      <c r="Z74" s="251"/>
      <c r="AA74" s="245"/>
      <c r="AB74" s="245"/>
      <c r="AC74" s="245"/>
      <c r="AD74" s="245"/>
      <c r="AE74" s="245"/>
      <c r="AF74" s="247"/>
      <c r="AG74" s="251"/>
      <c r="AH74" s="247"/>
      <c r="AI74" s="273"/>
      <c r="AJ74" s="218">
        <f>SUM(E74:AH75)</f>
        <v>0</v>
      </c>
      <c r="AK74" s="161" t="s">
        <v>126</v>
      </c>
      <c r="AL74" s="114">
        <f>AL65</f>
        <v>0</v>
      </c>
    </row>
    <row r="75" spans="1:39" ht="9.9499999999999993" customHeight="1" x14ac:dyDescent="0.2">
      <c r="A75" s="203"/>
      <c r="B75" s="204"/>
      <c r="C75" s="230"/>
      <c r="D75" s="241"/>
      <c r="E75" s="252"/>
      <c r="F75" s="246"/>
      <c r="G75" s="246"/>
      <c r="H75" s="246"/>
      <c r="I75" s="246"/>
      <c r="J75" s="246"/>
      <c r="K75" s="248"/>
      <c r="L75" s="252"/>
      <c r="M75" s="246"/>
      <c r="N75" s="246"/>
      <c r="O75" s="246"/>
      <c r="P75" s="246"/>
      <c r="Q75" s="246"/>
      <c r="R75" s="248"/>
      <c r="S75" s="252"/>
      <c r="T75" s="246"/>
      <c r="U75" s="246"/>
      <c r="V75" s="246"/>
      <c r="W75" s="246"/>
      <c r="X75" s="246"/>
      <c r="Y75" s="248"/>
      <c r="Z75" s="252"/>
      <c r="AA75" s="246"/>
      <c r="AB75" s="246"/>
      <c r="AC75" s="246"/>
      <c r="AD75" s="246"/>
      <c r="AE75" s="246"/>
      <c r="AF75" s="248"/>
      <c r="AG75" s="252"/>
      <c r="AH75" s="248"/>
      <c r="AI75" s="273"/>
      <c r="AJ75" s="255"/>
      <c r="AK75" s="161" t="s">
        <v>150</v>
      </c>
      <c r="AL75" s="114">
        <f>AC65+E78+L78+S78</f>
        <v>0</v>
      </c>
    </row>
    <row r="76" spans="1:39" ht="9.9499999999999993" customHeight="1" x14ac:dyDescent="0.2">
      <c r="A76" s="203"/>
      <c r="B76" s="204"/>
      <c r="C76" s="31">
        <v>4</v>
      </c>
      <c r="D76" s="89" t="s">
        <v>51</v>
      </c>
      <c r="E76" s="256">
        <f>SUM(E70:K70,E72:K75)</f>
        <v>0</v>
      </c>
      <c r="F76" s="257"/>
      <c r="G76" s="257"/>
      <c r="H76" s="257"/>
      <c r="I76" s="257"/>
      <c r="J76" s="257"/>
      <c r="K76" s="258"/>
      <c r="L76" s="256">
        <f>SUM(L70:R70,L72:R75)</f>
        <v>0</v>
      </c>
      <c r="M76" s="257"/>
      <c r="N76" s="257"/>
      <c r="O76" s="257"/>
      <c r="P76" s="257"/>
      <c r="Q76" s="257"/>
      <c r="R76" s="258"/>
      <c r="S76" s="256">
        <f>SUM(S70:Y70,S72:Y75)</f>
        <v>0</v>
      </c>
      <c r="T76" s="257"/>
      <c r="U76" s="257"/>
      <c r="V76" s="257"/>
      <c r="W76" s="257"/>
      <c r="X76" s="257"/>
      <c r="Y76" s="258"/>
      <c r="Z76" s="256">
        <f>SUM(Z70:AF70,Z72:AF75)</f>
        <v>0</v>
      </c>
      <c r="AA76" s="257"/>
      <c r="AB76" s="257"/>
      <c r="AC76" s="257"/>
      <c r="AD76" s="257"/>
      <c r="AE76" s="257"/>
      <c r="AF76" s="258"/>
      <c r="AG76" s="266"/>
      <c r="AH76" s="268"/>
      <c r="AI76" s="273"/>
      <c r="AJ76" s="279"/>
      <c r="AK76" s="161" t="s">
        <v>163</v>
      </c>
      <c r="AL76" s="114"/>
    </row>
    <row r="77" spans="1:39" ht="9.9499999999999993" customHeight="1" x14ac:dyDescent="0.2">
      <c r="A77" s="205" t="s">
        <v>171</v>
      </c>
      <c r="B77" s="206"/>
      <c r="C77" s="87"/>
      <c r="D77" s="88" t="s">
        <v>91</v>
      </c>
      <c r="E77" s="259">
        <f>E76-E78-$B$38</f>
        <v>-40</v>
      </c>
      <c r="F77" s="260"/>
      <c r="G77" s="260"/>
      <c r="H77" s="260"/>
      <c r="I77" s="260"/>
      <c r="J77" s="260"/>
      <c r="K77" s="261"/>
      <c r="L77" s="259">
        <f>L76-L78-$B$38</f>
        <v>-40</v>
      </c>
      <c r="M77" s="260"/>
      <c r="N77" s="260"/>
      <c r="O77" s="260"/>
      <c r="P77" s="260"/>
      <c r="Q77" s="260"/>
      <c r="R77" s="261"/>
      <c r="S77" s="259">
        <f>S76-S78-$B$38</f>
        <v>-40</v>
      </c>
      <c r="T77" s="260"/>
      <c r="U77" s="260"/>
      <c r="V77" s="260"/>
      <c r="W77" s="260"/>
      <c r="X77" s="260"/>
      <c r="Y77" s="261"/>
      <c r="Z77" s="259">
        <f>Z76-Z78-$B$38</f>
        <v>-40</v>
      </c>
      <c r="AA77" s="260"/>
      <c r="AB77" s="260"/>
      <c r="AC77" s="260"/>
      <c r="AD77" s="260"/>
      <c r="AE77" s="260"/>
      <c r="AF77" s="261"/>
      <c r="AG77" s="266"/>
      <c r="AH77" s="268"/>
      <c r="AI77" s="273"/>
      <c r="AJ77" s="280"/>
      <c r="AK77" s="161" t="s">
        <v>164</v>
      </c>
      <c r="AL77" s="114"/>
      <c r="AM77" s="103" t="s">
        <v>101</v>
      </c>
    </row>
    <row r="78" spans="1:39" ht="9.9499999999999993" customHeight="1" x14ac:dyDescent="0.2">
      <c r="A78" s="205"/>
      <c r="B78" s="206"/>
      <c r="C78" s="87"/>
      <c r="D78" s="88" t="s">
        <v>92</v>
      </c>
      <c r="E78" s="259">
        <f>IF(E76-$B$39&lt;$B$37,0,E76-$B$39)</f>
        <v>0</v>
      </c>
      <c r="F78" s="260"/>
      <c r="G78" s="260"/>
      <c r="H78" s="260"/>
      <c r="I78" s="260"/>
      <c r="J78" s="260"/>
      <c r="K78" s="261"/>
      <c r="L78" s="259">
        <f>IF(L76-$B$39&lt;$B$37,0,L76-$B$39)</f>
        <v>0</v>
      </c>
      <c r="M78" s="260"/>
      <c r="N78" s="260"/>
      <c r="O78" s="260"/>
      <c r="P78" s="260"/>
      <c r="Q78" s="260"/>
      <c r="R78" s="261"/>
      <c r="S78" s="259">
        <f>IF(S76-$B$39&lt;$B$37,0,S76-$B$39)</f>
        <v>0</v>
      </c>
      <c r="T78" s="260"/>
      <c r="U78" s="260"/>
      <c r="V78" s="260"/>
      <c r="W78" s="260"/>
      <c r="X78" s="260"/>
      <c r="Y78" s="261"/>
      <c r="Z78" s="259">
        <f>IF(Z76-$B$39&lt;$B$37,0,Z76-$B$39)</f>
        <v>0</v>
      </c>
      <c r="AA78" s="260"/>
      <c r="AB78" s="260"/>
      <c r="AC78" s="260"/>
      <c r="AD78" s="260"/>
      <c r="AE78" s="260"/>
      <c r="AF78" s="261"/>
      <c r="AG78" s="266"/>
      <c r="AH78" s="268"/>
      <c r="AI78" s="273"/>
      <c r="AJ78" s="280"/>
      <c r="AK78" s="161" t="s">
        <v>165</v>
      </c>
      <c r="AL78" s="114">
        <f>AL72+AL73+AL76</f>
        <v>-976</v>
      </c>
    </row>
    <row r="79" spans="1:39" ht="8.4499999999999993" customHeight="1" thickBot="1" x14ac:dyDescent="0.25">
      <c r="A79" s="205"/>
      <c r="B79" s="206"/>
      <c r="C79" s="87">
        <v>5</v>
      </c>
      <c r="D79" s="116" t="s">
        <v>52</v>
      </c>
      <c r="E79" s="117"/>
      <c r="F79" s="118"/>
      <c r="G79" s="118"/>
      <c r="H79" s="118"/>
      <c r="I79" s="118"/>
      <c r="J79" s="118"/>
      <c r="K79" s="119"/>
      <c r="L79" s="117"/>
      <c r="M79" s="146"/>
      <c r="N79" s="146"/>
      <c r="O79" s="146"/>
      <c r="P79" s="146"/>
      <c r="Q79" s="146"/>
      <c r="R79" s="147"/>
      <c r="S79" s="145"/>
      <c r="T79" s="118"/>
      <c r="U79" s="118"/>
      <c r="V79" s="118"/>
      <c r="W79" s="118"/>
      <c r="X79" s="118"/>
      <c r="Y79" s="119"/>
      <c r="Z79" s="117"/>
      <c r="AA79" s="118"/>
      <c r="AB79" s="118"/>
      <c r="AC79" s="118"/>
      <c r="AD79" s="118"/>
      <c r="AE79" s="118"/>
      <c r="AF79" s="119"/>
      <c r="AG79" s="118"/>
      <c r="AH79" s="119"/>
      <c r="AI79" s="274"/>
      <c r="AJ79" s="281"/>
      <c r="AK79" s="162" t="s">
        <v>166</v>
      </c>
      <c r="AL79" s="148">
        <f>AL74+AL75+AL77</f>
        <v>0</v>
      </c>
    </row>
    <row r="80" spans="1:39" ht="8.1" customHeight="1" thickBot="1" x14ac:dyDescent="0.25">
      <c r="C80" s="235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</row>
    <row r="81" spans="3:38" ht="8.4499999999999993" customHeight="1" x14ac:dyDescent="0.2">
      <c r="C81" s="9"/>
      <c r="D81" s="237" t="s">
        <v>58</v>
      </c>
      <c r="E81" s="269" t="s">
        <v>201</v>
      </c>
      <c r="F81" s="270"/>
      <c r="G81" s="270"/>
      <c r="H81" s="270"/>
      <c r="I81" s="271"/>
      <c r="J81" s="269" t="s">
        <v>202</v>
      </c>
      <c r="K81" s="270"/>
      <c r="L81" s="270"/>
      <c r="M81" s="270"/>
      <c r="N81" s="270"/>
      <c r="O81" s="270"/>
      <c r="P81" s="271"/>
      <c r="Q81" s="269" t="s">
        <v>203</v>
      </c>
      <c r="R81" s="270"/>
      <c r="S81" s="270"/>
      <c r="T81" s="270"/>
      <c r="U81" s="270"/>
      <c r="V81" s="270"/>
      <c r="W81" s="271"/>
      <c r="X81" s="269" t="s">
        <v>204</v>
      </c>
      <c r="Y81" s="270"/>
      <c r="Z81" s="270"/>
      <c r="AA81" s="270"/>
      <c r="AB81" s="270"/>
      <c r="AC81" s="270"/>
      <c r="AD81" s="271"/>
      <c r="AE81" s="269" t="s">
        <v>205</v>
      </c>
      <c r="AF81" s="270"/>
      <c r="AG81" s="270"/>
      <c r="AH81" s="270"/>
      <c r="AI81" s="271"/>
      <c r="AJ81" s="239" t="s">
        <v>99</v>
      </c>
      <c r="AK81" s="101" t="s">
        <v>75</v>
      </c>
      <c r="AL81" s="101" t="s">
        <v>76</v>
      </c>
    </row>
    <row r="82" spans="3:38" ht="8.4499999999999993" customHeight="1" thickBot="1" x14ac:dyDescent="0.25">
      <c r="C82" s="9"/>
      <c r="D82" s="238"/>
      <c r="E82" s="81">
        <v>1</v>
      </c>
      <c r="F82" s="83">
        <v>2</v>
      </c>
      <c r="G82" s="83">
        <v>3</v>
      </c>
      <c r="H82" s="83">
        <v>4</v>
      </c>
      <c r="I82" s="84">
        <v>5</v>
      </c>
      <c r="J82" s="33">
        <v>6</v>
      </c>
      <c r="K82" s="83">
        <v>7</v>
      </c>
      <c r="L82" s="83">
        <v>8</v>
      </c>
      <c r="M82" s="83">
        <v>9</v>
      </c>
      <c r="N82" s="83">
        <v>10</v>
      </c>
      <c r="O82" s="83">
        <v>11</v>
      </c>
      <c r="P82" s="84">
        <v>12</v>
      </c>
      <c r="Q82" s="33">
        <v>13</v>
      </c>
      <c r="R82" s="83">
        <v>14</v>
      </c>
      <c r="S82" s="83">
        <v>15</v>
      </c>
      <c r="T82" s="83">
        <v>16</v>
      </c>
      <c r="U82" s="83">
        <v>17</v>
      </c>
      <c r="V82" s="83">
        <v>18</v>
      </c>
      <c r="W82" s="84">
        <v>19</v>
      </c>
      <c r="X82" s="33">
        <v>20</v>
      </c>
      <c r="Y82" s="83">
        <v>21</v>
      </c>
      <c r="Z82" s="83">
        <v>22</v>
      </c>
      <c r="AA82" s="83">
        <v>23</v>
      </c>
      <c r="AB82" s="83">
        <v>24</v>
      </c>
      <c r="AC82" s="83">
        <v>25</v>
      </c>
      <c r="AD82" s="84">
        <v>26</v>
      </c>
      <c r="AE82" s="34">
        <v>27</v>
      </c>
      <c r="AF82" s="83">
        <v>28</v>
      </c>
      <c r="AG82" s="83">
        <v>29</v>
      </c>
      <c r="AH82" s="83">
        <v>30</v>
      </c>
      <c r="AI82" s="84">
        <v>31</v>
      </c>
      <c r="AJ82" s="240"/>
      <c r="AK82" s="120">
        <v>23</v>
      </c>
      <c r="AL82" s="120">
        <f>AK82*8</f>
        <v>184</v>
      </c>
    </row>
    <row r="83" spans="3:38" ht="16.5" x14ac:dyDescent="0.2">
      <c r="C83" s="31">
        <v>1</v>
      </c>
      <c r="D83" s="88" t="s">
        <v>88</v>
      </c>
      <c r="E83" s="105"/>
      <c r="F83" s="106"/>
      <c r="G83" s="106"/>
      <c r="H83" s="107"/>
      <c r="I83" s="108"/>
      <c r="J83" s="171"/>
      <c r="K83" s="106"/>
      <c r="L83" s="106"/>
      <c r="M83" s="106"/>
      <c r="N83" s="106"/>
      <c r="O83" s="107"/>
      <c r="P83" s="108"/>
      <c r="Q83" s="171"/>
      <c r="R83" s="106"/>
      <c r="S83" s="106"/>
      <c r="T83" s="106"/>
      <c r="U83" s="106"/>
      <c r="V83" s="107"/>
      <c r="W83" s="108"/>
      <c r="X83" s="164"/>
      <c r="Y83" s="106"/>
      <c r="Z83" s="106"/>
      <c r="AA83" s="176"/>
      <c r="AB83" s="106"/>
      <c r="AC83" s="107"/>
      <c r="AD83" s="108"/>
      <c r="AE83" s="178"/>
      <c r="AF83" s="106"/>
      <c r="AG83" s="106"/>
      <c r="AH83" s="106"/>
      <c r="AI83" s="109"/>
      <c r="AJ83" s="133">
        <f>SUM(E83:AI83)</f>
        <v>0</v>
      </c>
      <c r="AK83" s="253" t="s">
        <v>107</v>
      </c>
      <c r="AL83" s="227">
        <f>AJ83+AJ85+AJ87</f>
        <v>0</v>
      </c>
    </row>
    <row r="84" spans="3:38" ht="9.9499999999999993" customHeight="1" x14ac:dyDescent="0.2">
      <c r="C84" s="87"/>
      <c r="D84" s="75" t="s">
        <v>50</v>
      </c>
      <c r="E84" s="90"/>
      <c r="F84" s="91"/>
      <c r="G84" s="91"/>
      <c r="H84" s="111"/>
      <c r="I84" s="112"/>
      <c r="J84" s="171"/>
      <c r="K84" s="91"/>
      <c r="L84" s="91"/>
      <c r="M84" s="91"/>
      <c r="N84" s="91"/>
      <c r="O84" s="111"/>
      <c r="P84" s="112"/>
      <c r="Q84" s="171"/>
      <c r="R84" s="91"/>
      <c r="S84" s="91"/>
      <c r="T84" s="91"/>
      <c r="U84" s="91"/>
      <c r="V84" s="111"/>
      <c r="W84" s="112"/>
      <c r="X84" s="166"/>
      <c r="Y84" s="91"/>
      <c r="Z84" s="91"/>
      <c r="AB84" s="91"/>
      <c r="AC84" s="111"/>
      <c r="AD84" s="112"/>
      <c r="AF84" s="91"/>
      <c r="AG84" s="98"/>
      <c r="AH84" s="91"/>
      <c r="AI84" s="149"/>
      <c r="AJ84" s="113"/>
      <c r="AK84" s="254"/>
      <c r="AL84" s="228"/>
    </row>
    <row r="85" spans="3:38" ht="9.9499999999999993" customHeight="1" x14ac:dyDescent="0.2">
      <c r="C85" s="229">
        <v>2</v>
      </c>
      <c r="D85" s="231" t="s">
        <v>89</v>
      </c>
      <c r="E85" s="251"/>
      <c r="F85" s="245"/>
      <c r="G85" s="245"/>
      <c r="H85" s="245"/>
      <c r="I85" s="247"/>
      <c r="J85" s="251"/>
      <c r="K85" s="245"/>
      <c r="L85" s="245"/>
      <c r="M85" s="245"/>
      <c r="N85" s="245"/>
      <c r="O85" s="245"/>
      <c r="P85" s="247"/>
      <c r="Q85" s="251"/>
      <c r="R85" s="245"/>
      <c r="S85" s="245"/>
      <c r="T85" s="245"/>
      <c r="U85" s="245"/>
      <c r="V85" s="245"/>
      <c r="W85" s="247"/>
      <c r="X85" s="251"/>
      <c r="Y85" s="245"/>
      <c r="Z85" s="245"/>
      <c r="AA85" s="245"/>
      <c r="AB85" s="245"/>
      <c r="AC85" s="245"/>
      <c r="AD85" s="247"/>
      <c r="AE85" s="251"/>
      <c r="AF85" s="245"/>
      <c r="AG85" s="245"/>
      <c r="AH85" s="245"/>
      <c r="AI85" s="247"/>
      <c r="AJ85" s="218">
        <f>SUM(E85:AI86)</f>
        <v>0</v>
      </c>
      <c r="AK85" s="161" t="s">
        <v>127</v>
      </c>
      <c r="AL85" s="114">
        <f>AL78</f>
        <v>-976</v>
      </c>
    </row>
    <row r="86" spans="3:38" ht="9.9499999999999993" customHeight="1" x14ac:dyDescent="0.2">
      <c r="C86" s="230"/>
      <c r="D86" s="232"/>
      <c r="E86" s="252"/>
      <c r="F86" s="246"/>
      <c r="G86" s="246"/>
      <c r="H86" s="246"/>
      <c r="I86" s="248"/>
      <c r="J86" s="252"/>
      <c r="K86" s="246"/>
      <c r="L86" s="246"/>
      <c r="M86" s="246"/>
      <c r="N86" s="246"/>
      <c r="O86" s="246"/>
      <c r="P86" s="248"/>
      <c r="Q86" s="252"/>
      <c r="R86" s="246"/>
      <c r="S86" s="246"/>
      <c r="T86" s="246"/>
      <c r="U86" s="246"/>
      <c r="V86" s="246"/>
      <c r="W86" s="248"/>
      <c r="X86" s="252"/>
      <c r="Y86" s="246"/>
      <c r="Z86" s="246"/>
      <c r="AA86" s="246"/>
      <c r="AB86" s="246"/>
      <c r="AC86" s="246"/>
      <c r="AD86" s="248"/>
      <c r="AE86" s="252"/>
      <c r="AF86" s="246"/>
      <c r="AG86" s="246"/>
      <c r="AH86" s="246"/>
      <c r="AI86" s="248"/>
      <c r="AJ86" s="255"/>
      <c r="AK86" s="161" t="s">
        <v>151</v>
      </c>
      <c r="AL86" s="114">
        <f>Z77+AG77+E90+J90+Q90</f>
        <v>-160</v>
      </c>
    </row>
    <row r="87" spans="3:38" ht="9.9499999999999993" customHeight="1" x14ac:dyDescent="0.2">
      <c r="C87" s="229">
        <v>3</v>
      </c>
      <c r="D87" s="232" t="s">
        <v>90</v>
      </c>
      <c r="E87" s="251"/>
      <c r="F87" s="245"/>
      <c r="G87" s="245"/>
      <c r="H87" s="245"/>
      <c r="I87" s="247"/>
      <c r="J87" s="251"/>
      <c r="K87" s="245"/>
      <c r="L87" s="245"/>
      <c r="M87" s="245"/>
      <c r="N87" s="245"/>
      <c r="O87" s="245"/>
      <c r="P87" s="247"/>
      <c r="Q87" s="251"/>
      <c r="R87" s="245"/>
      <c r="S87" s="245"/>
      <c r="T87" s="245"/>
      <c r="U87" s="245"/>
      <c r="V87" s="245"/>
      <c r="W87" s="247"/>
      <c r="X87" s="251"/>
      <c r="Y87" s="245"/>
      <c r="Z87" s="245"/>
      <c r="AA87" s="245"/>
      <c r="AB87" s="245"/>
      <c r="AC87" s="245"/>
      <c r="AD87" s="247"/>
      <c r="AE87" s="251"/>
      <c r="AF87" s="245"/>
      <c r="AG87" s="245"/>
      <c r="AH87" s="245"/>
      <c r="AI87" s="247"/>
      <c r="AJ87" s="218">
        <f>SUM(E87:AI88)</f>
        <v>0</v>
      </c>
      <c r="AK87" s="161" t="s">
        <v>128</v>
      </c>
      <c r="AL87" s="114">
        <f>AL79</f>
        <v>0</v>
      </c>
    </row>
    <row r="88" spans="3:38" ht="9.9499999999999993" customHeight="1" x14ac:dyDescent="0.2">
      <c r="C88" s="230"/>
      <c r="D88" s="241"/>
      <c r="E88" s="252"/>
      <c r="F88" s="246"/>
      <c r="G88" s="246"/>
      <c r="H88" s="246"/>
      <c r="I88" s="248"/>
      <c r="J88" s="252"/>
      <c r="K88" s="246"/>
      <c r="L88" s="246"/>
      <c r="M88" s="246"/>
      <c r="N88" s="246"/>
      <c r="O88" s="246"/>
      <c r="P88" s="248"/>
      <c r="Q88" s="252"/>
      <c r="R88" s="246"/>
      <c r="S88" s="246"/>
      <c r="T88" s="246"/>
      <c r="U88" s="246"/>
      <c r="V88" s="246"/>
      <c r="W88" s="248"/>
      <c r="X88" s="252"/>
      <c r="Y88" s="246"/>
      <c r="Z88" s="246"/>
      <c r="AA88" s="246"/>
      <c r="AB88" s="246"/>
      <c r="AC88" s="246"/>
      <c r="AD88" s="248"/>
      <c r="AE88" s="252"/>
      <c r="AF88" s="246"/>
      <c r="AG88" s="246"/>
      <c r="AH88" s="246"/>
      <c r="AI88" s="248"/>
      <c r="AJ88" s="255"/>
      <c r="AK88" s="161" t="s">
        <v>152</v>
      </c>
      <c r="AL88" s="114">
        <f>Z78+E91+J91+Q91</f>
        <v>0</v>
      </c>
    </row>
    <row r="89" spans="3:38" ht="9.9499999999999993" customHeight="1" x14ac:dyDescent="0.2">
      <c r="C89" s="31">
        <v>4</v>
      </c>
      <c r="D89" s="89" t="s">
        <v>51</v>
      </c>
      <c r="E89" s="256">
        <f>SUM(AG70:AH70,AG72:AH75,E83:I83,E85:I88)</f>
        <v>0</v>
      </c>
      <c r="F89" s="257"/>
      <c r="G89" s="257"/>
      <c r="H89" s="257"/>
      <c r="I89" s="258"/>
      <c r="J89" s="256">
        <f>SUM(J83:P83,J85:P88)</f>
        <v>0</v>
      </c>
      <c r="K89" s="257"/>
      <c r="L89" s="257"/>
      <c r="M89" s="257"/>
      <c r="N89" s="257"/>
      <c r="O89" s="257"/>
      <c r="P89" s="258"/>
      <c r="Q89" s="256">
        <f>SUM(Q83:W83,Q85:W88)</f>
        <v>0</v>
      </c>
      <c r="R89" s="257"/>
      <c r="S89" s="257"/>
      <c r="T89" s="257"/>
      <c r="U89" s="257"/>
      <c r="V89" s="257"/>
      <c r="W89" s="258"/>
      <c r="X89" s="256">
        <f>SUM(X83:AD83,X85:AD88)</f>
        <v>0</v>
      </c>
      <c r="Y89" s="257"/>
      <c r="Z89" s="257"/>
      <c r="AA89" s="257"/>
      <c r="AB89" s="257"/>
      <c r="AC89" s="257"/>
      <c r="AD89" s="258"/>
      <c r="AE89" s="276"/>
      <c r="AF89" s="277"/>
      <c r="AG89" s="277"/>
      <c r="AH89" s="277"/>
      <c r="AI89" s="278"/>
      <c r="AJ89" s="272"/>
      <c r="AK89" s="161" t="s">
        <v>163</v>
      </c>
      <c r="AL89" s="114"/>
    </row>
    <row r="90" spans="3:38" ht="9.9499999999999993" customHeight="1" x14ac:dyDescent="0.2">
      <c r="C90" s="87"/>
      <c r="D90" s="88" t="s">
        <v>91</v>
      </c>
      <c r="E90" s="259">
        <f>E89-E91-$B$38</f>
        <v>-40</v>
      </c>
      <c r="F90" s="260"/>
      <c r="G90" s="260"/>
      <c r="H90" s="260"/>
      <c r="I90" s="261"/>
      <c r="J90" s="259">
        <f>J89-J91-$B$38</f>
        <v>-40</v>
      </c>
      <c r="K90" s="260"/>
      <c r="L90" s="260"/>
      <c r="M90" s="260"/>
      <c r="N90" s="260"/>
      <c r="O90" s="260"/>
      <c r="P90" s="261"/>
      <c r="Q90" s="259">
        <f>Q89-Q91-$B$38</f>
        <v>-40</v>
      </c>
      <c r="R90" s="260"/>
      <c r="S90" s="260"/>
      <c r="T90" s="260"/>
      <c r="U90" s="260"/>
      <c r="V90" s="260"/>
      <c r="W90" s="261"/>
      <c r="X90" s="259">
        <f>X89-X91-$B$38</f>
        <v>-40</v>
      </c>
      <c r="Y90" s="260"/>
      <c r="Z90" s="260"/>
      <c r="AA90" s="260"/>
      <c r="AB90" s="260"/>
      <c r="AC90" s="260"/>
      <c r="AD90" s="261"/>
      <c r="AE90" s="266"/>
      <c r="AF90" s="267"/>
      <c r="AG90" s="267"/>
      <c r="AH90" s="267"/>
      <c r="AI90" s="268"/>
      <c r="AJ90" s="273"/>
      <c r="AK90" s="161" t="s">
        <v>165</v>
      </c>
      <c r="AL90" s="114">
        <f>AL85+AL86+AL89</f>
        <v>-1136</v>
      </c>
    </row>
    <row r="91" spans="3:38" ht="9.9499999999999993" customHeight="1" thickBot="1" x14ac:dyDescent="0.25">
      <c r="C91" s="87"/>
      <c r="D91" s="88" t="s">
        <v>92</v>
      </c>
      <c r="E91" s="259">
        <f>IF(E89-$B$39&lt;$B$37,0,E89-$B$39)</f>
        <v>0</v>
      </c>
      <c r="F91" s="260"/>
      <c r="G91" s="260"/>
      <c r="H91" s="260"/>
      <c r="I91" s="261"/>
      <c r="J91" s="259">
        <f>IF(J89-$B$39&lt;$B$37,0,J89-$B$39)</f>
        <v>0</v>
      </c>
      <c r="K91" s="260"/>
      <c r="L91" s="260"/>
      <c r="M91" s="260"/>
      <c r="N91" s="260"/>
      <c r="O91" s="260"/>
      <c r="P91" s="261"/>
      <c r="Q91" s="259">
        <f>IF(Q89-$B$39&lt;$B$37,0,Q89-$B$39)</f>
        <v>0</v>
      </c>
      <c r="R91" s="260"/>
      <c r="S91" s="260"/>
      <c r="T91" s="260"/>
      <c r="U91" s="260"/>
      <c r="V91" s="260"/>
      <c r="W91" s="261"/>
      <c r="X91" s="259">
        <f>IF(X89-$B$39&lt;$B$37,0,X89-$B$39)</f>
        <v>0</v>
      </c>
      <c r="Y91" s="260"/>
      <c r="Z91" s="260"/>
      <c r="AA91" s="260"/>
      <c r="AB91" s="260"/>
      <c r="AC91" s="260"/>
      <c r="AD91" s="261"/>
      <c r="AE91" s="266"/>
      <c r="AF91" s="267"/>
      <c r="AG91" s="267"/>
      <c r="AH91" s="267"/>
      <c r="AI91" s="268"/>
      <c r="AJ91" s="273"/>
      <c r="AK91" s="162" t="s">
        <v>166</v>
      </c>
      <c r="AL91" s="115">
        <f>AL87+AL88</f>
        <v>0</v>
      </c>
    </row>
    <row r="92" spans="3:38" ht="8.4499999999999993" customHeight="1" thickBot="1" x14ac:dyDescent="0.25">
      <c r="C92" s="87">
        <v>5</v>
      </c>
      <c r="D92" s="116" t="s">
        <v>52</v>
      </c>
      <c r="E92" s="117"/>
      <c r="F92" s="118"/>
      <c r="G92" s="118"/>
      <c r="H92" s="118"/>
      <c r="I92" s="119"/>
      <c r="J92" s="117"/>
      <c r="K92" s="118"/>
      <c r="L92" s="118"/>
      <c r="M92" s="118"/>
      <c r="N92" s="118"/>
      <c r="O92" s="118"/>
      <c r="P92" s="119"/>
      <c r="Q92" s="117"/>
      <c r="R92" s="118"/>
      <c r="S92" s="118"/>
      <c r="T92" s="118"/>
      <c r="U92" s="118"/>
      <c r="V92" s="118"/>
      <c r="W92" s="119"/>
      <c r="X92" s="117"/>
      <c r="Y92" s="118"/>
      <c r="Z92" s="118"/>
      <c r="AA92" s="118"/>
      <c r="AB92" s="118"/>
      <c r="AC92" s="118"/>
      <c r="AD92" s="119"/>
      <c r="AE92" s="118"/>
      <c r="AF92" s="118"/>
      <c r="AG92" s="118"/>
      <c r="AH92" s="118"/>
      <c r="AI92" s="119"/>
      <c r="AJ92" s="275"/>
      <c r="AK92" s="233"/>
      <c r="AL92" s="234"/>
    </row>
    <row r="93" spans="3:38" ht="8.1" customHeight="1" thickBot="1" x14ac:dyDescent="0.25">
      <c r="C93" s="235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</row>
    <row r="94" spans="3:38" ht="8.4499999999999993" customHeight="1" x14ac:dyDescent="0.2">
      <c r="C94" s="9"/>
      <c r="D94" s="237" t="s">
        <v>59</v>
      </c>
      <c r="E94" s="269" t="s">
        <v>206</v>
      </c>
      <c r="F94" s="271"/>
      <c r="G94" s="269" t="s">
        <v>207</v>
      </c>
      <c r="H94" s="270"/>
      <c r="I94" s="270"/>
      <c r="J94" s="270"/>
      <c r="K94" s="270"/>
      <c r="L94" s="270"/>
      <c r="M94" s="271"/>
      <c r="N94" s="269" t="s">
        <v>208</v>
      </c>
      <c r="O94" s="270"/>
      <c r="P94" s="270"/>
      <c r="Q94" s="270"/>
      <c r="R94" s="270"/>
      <c r="S94" s="270"/>
      <c r="T94" s="271"/>
      <c r="U94" s="269" t="s">
        <v>209</v>
      </c>
      <c r="V94" s="270"/>
      <c r="W94" s="270"/>
      <c r="X94" s="270"/>
      <c r="Y94" s="270"/>
      <c r="Z94" s="270"/>
      <c r="AA94" s="271"/>
      <c r="AB94" s="269" t="s">
        <v>211</v>
      </c>
      <c r="AC94" s="270"/>
      <c r="AD94" s="270"/>
      <c r="AE94" s="270"/>
      <c r="AF94" s="270"/>
      <c r="AG94" s="270"/>
      <c r="AH94" s="271"/>
      <c r="AI94" s="99" t="s">
        <v>212</v>
      </c>
      <c r="AJ94" s="239" t="s">
        <v>99</v>
      </c>
      <c r="AK94" s="101" t="s">
        <v>77</v>
      </c>
      <c r="AL94" s="101" t="s">
        <v>78</v>
      </c>
    </row>
    <row r="95" spans="3:38" ht="8.4499999999999993" customHeight="1" thickBot="1" x14ac:dyDescent="0.25">
      <c r="C95" s="9"/>
      <c r="D95" s="238"/>
      <c r="E95" s="81">
        <v>1</v>
      </c>
      <c r="F95" s="84">
        <v>2</v>
      </c>
      <c r="G95" s="33">
        <v>3</v>
      </c>
      <c r="H95" s="83">
        <v>4</v>
      </c>
      <c r="I95" s="83">
        <v>5</v>
      </c>
      <c r="J95" s="83">
        <v>6</v>
      </c>
      <c r="K95" s="83">
        <v>7</v>
      </c>
      <c r="L95" s="83">
        <v>8</v>
      </c>
      <c r="M95" s="84">
        <v>9</v>
      </c>
      <c r="N95" s="33">
        <v>10</v>
      </c>
      <c r="O95" s="83">
        <v>11</v>
      </c>
      <c r="P95" s="83">
        <v>12</v>
      </c>
      <c r="Q95" s="83">
        <v>13</v>
      </c>
      <c r="R95" s="83">
        <v>14</v>
      </c>
      <c r="S95" s="83">
        <v>15</v>
      </c>
      <c r="T95" s="84">
        <v>16</v>
      </c>
      <c r="U95" s="33">
        <v>17</v>
      </c>
      <c r="V95" s="83">
        <v>18</v>
      </c>
      <c r="W95" s="83">
        <v>19</v>
      </c>
      <c r="X95" s="83">
        <v>20</v>
      </c>
      <c r="Y95" s="83">
        <v>21</v>
      </c>
      <c r="Z95" s="83">
        <v>22</v>
      </c>
      <c r="AA95" s="84">
        <v>23</v>
      </c>
      <c r="AB95" s="33">
        <v>24</v>
      </c>
      <c r="AC95" s="83">
        <v>25</v>
      </c>
      <c r="AD95" s="83">
        <v>26</v>
      </c>
      <c r="AE95" s="83">
        <v>27</v>
      </c>
      <c r="AF95" s="83">
        <v>28</v>
      </c>
      <c r="AG95" s="83">
        <v>29</v>
      </c>
      <c r="AH95" s="84">
        <v>30</v>
      </c>
      <c r="AI95" s="35">
        <v>31</v>
      </c>
      <c r="AJ95" s="240"/>
      <c r="AK95" s="120">
        <v>21</v>
      </c>
      <c r="AL95" s="120">
        <f>AK95*8</f>
        <v>168</v>
      </c>
    </row>
    <row r="96" spans="3:38" ht="16.5" x14ac:dyDescent="0.2">
      <c r="C96" s="31">
        <v>1</v>
      </c>
      <c r="D96" s="88" t="s">
        <v>88</v>
      </c>
      <c r="E96" s="121"/>
      <c r="F96" s="108"/>
      <c r="G96" s="164"/>
      <c r="H96" s="106"/>
      <c r="I96" s="106"/>
      <c r="J96" s="106"/>
      <c r="K96" s="106"/>
      <c r="L96" s="107"/>
      <c r="M96" s="108"/>
      <c r="N96" s="164"/>
      <c r="O96" s="106"/>
      <c r="P96" s="106"/>
      <c r="Q96" s="106"/>
      <c r="R96" s="106"/>
      <c r="S96" s="107"/>
      <c r="T96" s="108"/>
      <c r="U96" s="164"/>
      <c r="V96" s="106"/>
      <c r="W96" s="106"/>
      <c r="X96" s="106"/>
      <c r="Y96" s="106"/>
      <c r="Z96" s="107"/>
      <c r="AA96" s="108"/>
      <c r="AB96" s="164"/>
      <c r="AC96" s="106"/>
      <c r="AD96" s="106"/>
      <c r="AE96" s="106"/>
      <c r="AF96" s="106"/>
      <c r="AG96" s="107"/>
      <c r="AH96" s="108"/>
      <c r="AI96" s="141"/>
      <c r="AJ96" s="133">
        <f>SUM(E96:AI96)</f>
        <v>0</v>
      </c>
      <c r="AK96" s="253" t="s">
        <v>110</v>
      </c>
      <c r="AL96" s="227">
        <f>AJ96+AJ98+AJ100</f>
        <v>0</v>
      </c>
    </row>
    <row r="97" spans="3:38" ht="9.9499999999999993" customHeight="1" x14ac:dyDescent="0.2">
      <c r="C97" s="87"/>
      <c r="D97" s="75" t="s">
        <v>50</v>
      </c>
      <c r="E97" s="172"/>
      <c r="F97" s="151"/>
      <c r="G97" s="173"/>
      <c r="H97" s="152"/>
      <c r="I97" s="152"/>
      <c r="J97" s="152"/>
      <c r="K97" s="152"/>
      <c r="L97" s="150"/>
      <c r="M97" s="151"/>
      <c r="N97" s="173"/>
      <c r="O97" s="152"/>
      <c r="P97" s="152"/>
      <c r="Q97" s="152"/>
      <c r="R97" s="152"/>
      <c r="S97" s="150"/>
      <c r="T97" s="151"/>
      <c r="U97" s="173"/>
      <c r="V97" s="152"/>
      <c r="W97" s="152"/>
      <c r="X97" s="152"/>
      <c r="Y97" s="152"/>
      <c r="Z97" s="150"/>
      <c r="AA97" s="151"/>
      <c r="AB97" s="173"/>
      <c r="AC97" s="152"/>
      <c r="AD97" s="152"/>
      <c r="AE97" s="94"/>
      <c r="AF97" s="94"/>
      <c r="AG97" s="150"/>
      <c r="AH97" s="151"/>
      <c r="AI97" s="93"/>
      <c r="AJ97" s="113"/>
      <c r="AK97" s="254"/>
      <c r="AL97" s="228"/>
    </row>
    <row r="98" spans="3:38" ht="9.9499999999999993" customHeight="1" x14ac:dyDescent="0.2">
      <c r="C98" s="229">
        <v>2</v>
      </c>
      <c r="D98" s="231" t="s">
        <v>89</v>
      </c>
      <c r="E98" s="251"/>
      <c r="F98" s="247"/>
      <c r="G98" s="251"/>
      <c r="H98" s="245"/>
      <c r="I98" s="245"/>
      <c r="J98" s="245"/>
      <c r="K98" s="245"/>
      <c r="L98" s="245"/>
      <c r="M98" s="247"/>
      <c r="N98" s="251"/>
      <c r="O98" s="245"/>
      <c r="P98" s="245"/>
      <c r="Q98" s="245"/>
      <c r="R98" s="245"/>
      <c r="S98" s="245"/>
      <c r="T98" s="247"/>
      <c r="U98" s="251"/>
      <c r="V98" s="245"/>
      <c r="W98" s="245"/>
      <c r="X98" s="245"/>
      <c r="Y98" s="245"/>
      <c r="Z98" s="245"/>
      <c r="AA98" s="247"/>
      <c r="AB98" s="251"/>
      <c r="AC98" s="245"/>
      <c r="AD98" s="245"/>
      <c r="AE98" s="245"/>
      <c r="AF98" s="245"/>
      <c r="AG98" s="245"/>
      <c r="AH98" s="247"/>
      <c r="AI98" s="249"/>
      <c r="AJ98" s="218">
        <f>SUM(E98:AI99)</f>
        <v>0</v>
      </c>
      <c r="AK98" s="161" t="s">
        <v>129</v>
      </c>
      <c r="AL98" s="114">
        <f>AL90</f>
        <v>-1136</v>
      </c>
    </row>
    <row r="99" spans="3:38" ht="9.9499999999999993" customHeight="1" x14ac:dyDescent="0.2">
      <c r="C99" s="230"/>
      <c r="D99" s="232"/>
      <c r="E99" s="252"/>
      <c r="F99" s="248"/>
      <c r="G99" s="252"/>
      <c r="H99" s="246"/>
      <c r="I99" s="246"/>
      <c r="J99" s="246"/>
      <c r="K99" s="246"/>
      <c r="L99" s="246"/>
      <c r="M99" s="248"/>
      <c r="N99" s="252"/>
      <c r="O99" s="246"/>
      <c r="P99" s="246"/>
      <c r="Q99" s="246"/>
      <c r="R99" s="246"/>
      <c r="S99" s="246"/>
      <c r="T99" s="248"/>
      <c r="U99" s="252"/>
      <c r="V99" s="246"/>
      <c r="W99" s="246"/>
      <c r="X99" s="246"/>
      <c r="Y99" s="246"/>
      <c r="Z99" s="246"/>
      <c r="AA99" s="248"/>
      <c r="AB99" s="252"/>
      <c r="AC99" s="246"/>
      <c r="AD99" s="246"/>
      <c r="AE99" s="246"/>
      <c r="AF99" s="246"/>
      <c r="AG99" s="246"/>
      <c r="AH99" s="248"/>
      <c r="AI99" s="250"/>
      <c r="AJ99" s="255"/>
      <c r="AK99" s="161" t="s">
        <v>153</v>
      </c>
      <c r="AL99" s="114">
        <f>X90+AE90+E103+G103+N103+U103</f>
        <v>-200</v>
      </c>
    </row>
    <row r="100" spans="3:38" ht="9.9499999999999993" customHeight="1" x14ac:dyDescent="0.2">
      <c r="C100" s="229">
        <v>3</v>
      </c>
      <c r="D100" s="232" t="s">
        <v>90</v>
      </c>
      <c r="E100" s="251"/>
      <c r="F100" s="247"/>
      <c r="G100" s="251"/>
      <c r="H100" s="245"/>
      <c r="I100" s="245"/>
      <c r="J100" s="245"/>
      <c r="K100" s="245"/>
      <c r="L100" s="245"/>
      <c r="M100" s="247"/>
      <c r="N100" s="251"/>
      <c r="O100" s="245"/>
      <c r="P100" s="245"/>
      <c r="Q100" s="245"/>
      <c r="R100" s="245"/>
      <c r="S100" s="245"/>
      <c r="T100" s="247"/>
      <c r="U100" s="251"/>
      <c r="V100" s="245"/>
      <c r="W100" s="245"/>
      <c r="X100" s="245"/>
      <c r="Y100" s="245"/>
      <c r="Z100" s="245"/>
      <c r="AA100" s="247"/>
      <c r="AB100" s="251"/>
      <c r="AC100" s="245"/>
      <c r="AD100" s="245"/>
      <c r="AE100" s="245"/>
      <c r="AF100" s="245"/>
      <c r="AG100" s="245"/>
      <c r="AH100" s="247"/>
      <c r="AI100" s="249"/>
      <c r="AJ100" s="218">
        <f>SUM(E100:AI101)</f>
        <v>0</v>
      </c>
      <c r="AK100" s="161" t="s">
        <v>130</v>
      </c>
      <c r="AL100" s="114">
        <f>AL91</f>
        <v>0</v>
      </c>
    </row>
    <row r="101" spans="3:38" ht="9.9499999999999993" customHeight="1" x14ac:dyDescent="0.2">
      <c r="C101" s="230"/>
      <c r="D101" s="241"/>
      <c r="E101" s="252"/>
      <c r="F101" s="248"/>
      <c r="G101" s="252"/>
      <c r="H101" s="246"/>
      <c r="I101" s="246"/>
      <c r="J101" s="246"/>
      <c r="K101" s="246"/>
      <c r="L101" s="246"/>
      <c r="M101" s="248"/>
      <c r="N101" s="252"/>
      <c r="O101" s="246"/>
      <c r="P101" s="246"/>
      <c r="Q101" s="246"/>
      <c r="R101" s="246"/>
      <c r="S101" s="246"/>
      <c r="T101" s="248"/>
      <c r="U101" s="252"/>
      <c r="V101" s="246"/>
      <c r="W101" s="246"/>
      <c r="X101" s="246"/>
      <c r="Y101" s="246"/>
      <c r="Z101" s="246"/>
      <c r="AA101" s="248"/>
      <c r="AB101" s="252"/>
      <c r="AC101" s="246"/>
      <c r="AD101" s="246"/>
      <c r="AE101" s="246"/>
      <c r="AF101" s="246"/>
      <c r="AG101" s="246"/>
      <c r="AH101" s="248"/>
      <c r="AI101" s="250"/>
      <c r="AJ101" s="255"/>
      <c r="AK101" s="161" t="s">
        <v>154</v>
      </c>
      <c r="AL101" s="114">
        <f>X91+E104+G104+N104+U104</f>
        <v>0</v>
      </c>
    </row>
    <row r="102" spans="3:38" ht="9.9499999999999993" customHeight="1" x14ac:dyDescent="0.2">
      <c r="C102" s="31">
        <v>4</v>
      </c>
      <c r="D102" s="89" t="s">
        <v>51</v>
      </c>
      <c r="E102" s="256">
        <f>SUM(AE83:AI83,AE85:AI88,E96:F96,E98:F101)</f>
        <v>0</v>
      </c>
      <c r="F102" s="258"/>
      <c r="G102" s="256">
        <f>SUM(G96:M96,G98:M101)</f>
        <v>0</v>
      </c>
      <c r="H102" s="257"/>
      <c r="I102" s="257"/>
      <c r="J102" s="257"/>
      <c r="K102" s="257"/>
      <c r="L102" s="257"/>
      <c r="M102" s="258"/>
      <c r="N102" s="256">
        <f>SUM(N96:T96,N98:T101)</f>
        <v>0</v>
      </c>
      <c r="O102" s="257"/>
      <c r="P102" s="257"/>
      <c r="Q102" s="257"/>
      <c r="R102" s="257"/>
      <c r="S102" s="257"/>
      <c r="T102" s="258"/>
      <c r="U102" s="256">
        <f>SUM(U96:AA96,U98:AA101)</f>
        <v>0</v>
      </c>
      <c r="V102" s="257"/>
      <c r="W102" s="257"/>
      <c r="X102" s="257"/>
      <c r="Y102" s="257"/>
      <c r="Z102" s="257"/>
      <c r="AA102" s="258"/>
      <c r="AB102" s="256">
        <f>SUM(AB96:AH96,AB98:AH101)</f>
        <v>0</v>
      </c>
      <c r="AC102" s="257"/>
      <c r="AD102" s="257"/>
      <c r="AE102" s="257"/>
      <c r="AF102" s="257"/>
      <c r="AG102" s="257"/>
      <c r="AH102" s="258"/>
      <c r="AI102" s="174"/>
      <c r="AJ102" s="272"/>
      <c r="AK102" s="161" t="s">
        <v>163</v>
      </c>
      <c r="AL102" s="114"/>
    </row>
    <row r="103" spans="3:38" ht="9.9499999999999993" customHeight="1" x14ac:dyDescent="0.2">
      <c r="C103" s="87"/>
      <c r="D103" s="88" t="s">
        <v>91</v>
      </c>
      <c r="E103" s="259">
        <f>E102-E104-$B$38</f>
        <v>-40</v>
      </c>
      <c r="F103" s="261"/>
      <c r="G103" s="259">
        <f>G102-G104-$B$38</f>
        <v>-40</v>
      </c>
      <c r="H103" s="260"/>
      <c r="I103" s="260"/>
      <c r="J103" s="260"/>
      <c r="K103" s="260"/>
      <c r="L103" s="260"/>
      <c r="M103" s="261"/>
      <c r="N103" s="259">
        <f>N102-N104-$B$38</f>
        <v>-40</v>
      </c>
      <c r="O103" s="260"/>
      <c r="P103" s="260"/>
      <c r="Q103" s="260"/>
      <c r="R103" s="260"/>
      <c r="S103" s="260"/>
      <c r="T103" s="261"/>
      <c r="U103" s="259">
        <f>U102-U104-$B$38</f>
        <v>-40</v>
      </c>
      <c r="V103" s="260"/>
      <c r="W103" s="260"/>
      <c r="X103" s="260"/>
      <c r="Y103" s="260"/>
      <c r="Z103" s="260"/>
      <c r="AA103" s="261"/>
      <c r="AB103" s="259">
        <f>AB102-AB104-$B$38</f>
        <v>-40</v>
      </c>
      <c r="AC103" s="260"/>
      <c r="AD103" s="260"/>
      <c r="AE103" s="260"/>
      <c r="AF103" s="260"/>
      <c r="AG103" s="260"/>
      <c r="AH103" s="261"/>
      <c r="AI103" s="175"/>
      <c r="AJ103" s="273"/>
      <c r="AK103" s="161" t="s">
        <v>165</v>
      </c>
      <c r="AL103" s="114">
        <f>AL98+AL99+AL102</f>
        <v>-1336</v>
      </c>
    </row>
    <row r="104" spans="3:38" ht="9.9499999999999993" customHeight="1" thickBot="1" x14ac:dyDescent="0.25">
      <c r="C104" s="87"/>
      <c r="D104" s="88" t="s">
        <v>92</v>
      </c>
      <c r="E104" s="259">
        <f>IF(E102-$B$39&lt;$B$37,0,E102-$B$39)</f>
        <v>0</v>
      </c>
      <c r="F104" s="261"/>
      <c r="G104" s="259">
        <f>IF(G102-$B$39&lt;$B$37,0,G102-$B$39)</f>
        <v>0</v>
      </c>
      <c r="H104" s="260"/>
      <c r="I104" s="260"/>
      <c r="J104" s="260"/>
      <c r="K104" s="260"/>
      <c r="L104" s="260"/>
      <c r="M104" s="261"/>
      <c r="N104" s="259">
        <f>IF(N102-$B$39&lt;$B$37,0,N102-$B$39)</f>
        <v>0</v>
      </c>
      <c r="O104" s="260"/>
      <c r="P104" s="260"/>
      <c r="Q104" s="260"/>
      <c r="R104" s="260"/>
      <c r="S104" s="260"/>
      <c r="T104" s="261"/>
      <c r="U104" s="259">
        <f>IF(U102-$B$39&lt;$B$37,0,U102-$B$39)</f>
        <v>0</v>
      </c>
      <c r="V104" s="260"/>
      <c r="W104" s="260"/>
      <c r="X104" s="260"/>
      <c r="Y104" s="260"/>
      <c r="Z104" s="260"/>
      <c r="AA104" s="261"/>
      <c r="AB104" s="259">
        <f>IF(AB102-$B$39&lt;$B$37,0,AB102-$B$39)</f>
        <v>0</v>
      </c>
      <c r="AC104" s="260"/>
      <c r="AD104" s="260"/>
      <c r="AE104" s="260"/>
      <c r="AF104" s="260"/>
      <c r="AG104" s="260"/>
      <c r="AH104" s="261"/>
      <c r="AI104" s="175"/>
      <c r="AJ104" s="273"/>
      <c r="AK104" s="162" t="s">
        <v>166</v>
      </c>
      <c r="AL104" s="115">
        <f>AL100+AL101</f>
        <v>0</v>
      </c>
    </row>
    <row r="105" spans="3:38" ht="8.4499999999999993" customHeight="1" thickBot="1" x14ac:dyDescent="0.25">
      <c r="C105" s="87">
        <v>5</v>
      </c>
      <c r="D105" s="116" t="s">
        <v>52</v>
      </c>
      <c r="E105" s="117"/>
      <c r="F105" s="119"/>
      <c r="G105" s="117"/>
      <c r="H105" s="118"/>
      <c r="I105" s="118"/>
      <c r="J105" s="118"/>
      <c r="K105" s="118"/>
      <c r="L105" s="118"/>
      <c r="M105" s="119"/>
      <c r="N105" s="117"/>
      <c r="O105" s="118"/>
      <c r="P105" s="118"/>
      <c r="Q105" s="118"/>
      <c r="R105" s="118"/>
      <c r="S105" s="118"/>
      <c r="T105" s="119"/>
      <c r="U105" s="117"/>
      <c r="V105" s="118"/>
      <c r="W105" s="118"/>
      <c r="X105" s="118"/>
      <c r="Y105" s="118"/>
      <c r="Z105" s="118"/>
      <c r="AA105" s="119"/>
      <c r="AB105" s="117"/>
      <c r="AC105" s="118"/>
      <c r="AD105" s="118"/>
      <c r="AE105" s="118"/>
      <c r="AF105" s="118"/>
      <c r="AG105" s="118"/>
      <c r="AH105" s="119"/>
      <c r="AI105" s="119"/>
      <c r="AJ105" s="275"/>
      <c r="AK105" s="233"/>
      <c r="AL105" s="234"/>
    </row>
    <row r="106" spans="3:38" ht="8.1" customHeight="1" thickBot="1" x14ac:dyDescent="0.25">
      <c r="C106" s="235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</row>
    <row r="107" spans="3:38" ht="8.4499999999999993" customHeight="1" x14ac:dyDescent="0.2">
      <c r="C107" s="9"/>
      <c r="D107" s="237" t="s">
        <v>60</v>
      </c>
      <c r="E107" s="269" t="s">
        <v>212</v>
      </c>
      <c r="F107" s="270"/>
      <c r="G107" s="270"/>
      <c r="H107" s="270"/>
      <c r="I107" s="270"/>
      <c r="J107" s="271"/>
      <c r="K107" s="269" t="s">
        <v>213</v>
      </c>
      <c r="L107" s="270"/>
      <c r="M107" s="270"/>
      <c r="N107" s="270"/>
      <c r="O107" s="270"/>
      <c r="P107" s="270"/>
      <c r="Q107" s="271"/>
      <c r="R107" s="269" t="s">
        <v>214</v>
      </c>
      <c r="S107" s="270"/>
      <c r="T107" s="270"/>
      <c r="U107" s="270"/>
      <c r="V107" s="270"/>
      <c r="W107" s="270"/>
      <c r="X107" s="271"/>
      <c r="Y107" s="269" t="s">
        <v>215</v>
      </c>
      <c r="Z107" s="270"/>
      <c r="AA107" s="270"/>
      <c r="AB107" s="270"/>
      <c r="AC107" s="270"/>
      <c r="AD107" s="270"/>
      <c r="AE107" s="271"/>
      <c r="AF107" s="269" t="s">
        <v>216</v>
      </c>
      <c r="AG107" s="270"/>
      <c r="AH107" s="271"/>
      <c r="AI107" s="262"/>
      <c r="AJ107" s="264" t="s">
        <v>99</v>
      </c>
      <c r="AK107" s="101" t="s">
        <v>79</v>
      </c>
      <c r="AL107" s="101" t="s">
        <v>80</v>
      </c>
    </row>
    <row r="108" spans="3:38" ht="8.4499999999999993" customHeight="1" thickBot="1" x14ac:dyDescent="0.25">
      <c r="C108" s="9"/>
      <c r="D108" s="238"/>
      <c r="E108" s="81">
        <v>1</v>
      </c>
      <c r="F108" s="83">
        <v>2</v>
      </c>
      <c r="G108" s="83">
        <v>3</v>
      </c>
      <c r="H108" s="83">
        <v>4</v>
      </c>
      <c r="I108" s="83">
        <v>5</v>
      </c>
      <c r="J108" s="84">
        <v>6</v>
      </c>
      <c r="K108" s="33">
        <v>7</v>
      </c>
      <c r="L108" s="83">
        <v>8</v>
      </c>
      <c r="M108" s="83">
        <v>9</v>
      </c>
      <c r="N108" s="83">
        <v>10</v>
      </c>
      <c r="O108" s="83">
        <v>11</v>
      </c>
      <c r="P108" s="83">
        <v>12</v>
      </c>
      <c r="Q108" s="84">
        <v>13</v>
      </c>
      <c r="R108" s="33">
        <v>14</v>
      </c>
      <c r="S108" s="83">
        <v>15</v>
      </c>
      <c r="T108" s="83">
        <v>16</v>
      </c>
      <c r="U108" s="83">
        <v>17</v>
      </c>
      <c r="V108" s="83">
        <v>18</v>
      </c>
      <c r="W108" s="83">
        <v>19</v>
      </c>
      <c r="X108" s="84">
        <v>20</v>
      </c>
      <c r="Y108" s="33">
        <v>21</v>
      </c>
      <c r="Z108" s="83">
        <v>22</v>
      </c>
      <c r="AA108" s="83">
        <v>23</v>
      </c>
      <c r="AB108" s="83">
        <v>24</v>
      </c>
      <c r="AC108" s="83">
        <v>25</v>
      </c>
      <c r="AD108" s="83">
        <v>26</v>
      </c>
      <c r="AE108" s="84">
        <v>27</v>
      </c>
      <c r="AF108" s="34">
        <v>28</v>
      </c>
      <c r="AG108" s="83">
        <v>29</v>
      </c>
      <c r="AH108" s="84">
        <v>30</v>
      </c>
      <c r="AI108" s="263"/>
      <c r="AJ108" s="265"/>
      <c r="AK108" s="120">
        <v>22</v>
      </c>
      <c r="AL108" s="120">
        <f>AK108*8</f>
        <v>176</v>
      </c>
    </row>
    <row r="109" spans="3:38" ht="16.5" x14ac:dyDescent="0.2">
      <c r="C109" s="31">
        <v>1</v>
      </c>
      <c r="D109" s="88" t="s">
        <v>88</v>
      </c>
      <c r="E109" s="105"/>
      <c r="F109" s="106"/>
      <c r="G109" s="106"/>
      <c r="H109" s="106"/>
      <c r="I109" s="107"/>
      <c r="J109" s="108"/>
      <c r="K109" s="164"/>
      <c r="L109" s="106"/>
      <c r="M109" s="106"/>
      <c r="N109" s="106"/>
      <c r="O109" s="106"/>
      <c r="P109" s="107"/>
      <c r="Q109" s="108"/>
      <c r="R109" s="164"/>
      <c r="S109" s="106"/>
      <c r="T109" s="106"/>
      <c r="U109" s="106"/>
      <c r="V109" s="106"/>
      <c r="W109" s="107"/>
      <c r="X109" s="108"/>
      <c r="Y109" s="164"/>
      <c r="Z109" s="106"/>
      <c r="AA109" s="106"/>
      <c r="AB109" s="106"/>
      <c r="AC109" s="106"/>
      <c r="AD109" s="107"/>
      <c r="AE109" s="108"/>
      <c r="AF109" s="132"/>
      <c r="AG109" s="106"/>
      <c r="AH109" s="109"/>
      <c r="AI109" s="272"/>
      <c r="AJ109" s="133">
        <f>SUM(E109:AH109)</f>
        <v>0</v>
      </c>
      <c r="AK109" s="253" t="s">
        <v>111</v>
      </c>
      <c r="AL109" s="227">
        <f>AJ109+AJ111+AJ113</f>
        <v>0</v>
      </c>
    </row>
    <row r="110" spans="3:38" ht="9.9499999999999993" customHeight="1" x14ac:dyDescent="0.2">
      <c r="C110" s="87"/>
      <c r="D110" s="75" t="s">
        <v>50</v>
      </c>
      <c r="E110" s="134"/>
      <c r="F110" s="135"/>
      <c r="G110" s="135"/>
      <c r="H110" s="135"/>
      <c r="I110" s="111"/>
      <c r="J110" s="112"/>
      <c r="K110" s="169"/>
      <c r="L110" s="135"/>
      <c r="M110" s="135"/>
      <c r="N110" s="135"/>
      <c r="O110" s="135"/>
      <c r="P110" s="111"/>
      <c r="Q110" s="112"/>
      <c r="R110" s="169"/>
      <c r="S110" s="135"/>
      <c r="T110" s="135"/>
      <c r="U110" s="135"/>
      <c r="V110" s="135"/>
      <c r="W110" s="111"/>
      <c r="X110" s="112"/>
      <c r="Y110" s="169"/>
      <c r="Z110" s="135"/>
      <c r="AA110" s="135"/>
      <c r="AB110" s="135"/>
      <c r="AC110" s="135"/>
      <c r="AD110" s="111"/>
      <c r="AE110" s="112"/>
      <c r="AF110" s="170"/>
      <c r="AG110" s="135"/>
      <c r="AH110" s="153"/>
      <c r="AI110" s="273"/>
      <c r="AJ110" s="113"/>
      <c r="AK110" s="254"/>
      <c r="AL110" s="228"/>
    </row>
    <row r="111" spans="3:38" ht="9.9499999999999993" customHeight="1" x14ac:dyDescent="0.2">
      <c r="C111" s="229">
        <v>2</v>
      </c>
      <c r="D111" s="231" t="s">
        <v>89</v>
      </c>
      <c r="E111" s="251"/>
      <c r="F111" s="245"/>
      <c r="G111" s="245"/>
      <c r="H111" s="245"/>
      <c r="I111" s="245"/>
      <c r="J111" s="247"/>
      <c r="K111" s="251"/>
      <c r="L111" s="245"/>
      <c r="M111" s="245"/>
      <c r="N111" s="245"/>
      <c r="O111" s="245"/>
      <c r="P111" s="245"/>
      <c r="Q111" s="247"/>
      <c r="R111" s="251"/>
      <c r="S111" s="245"/>
      <c r="T111" s="245"/>
      <c r="U111" s="245"/>
      <c r="V111" s="245"/>
      <c r="W111" s="245"/>
      <c r="X111" s="247"/>
      <c r="Y111" s="251"/>
      <c r="Z111" s="245"/>
      <c r="AA111" s="245"/>
      <c r="AB111" s="245"/>
      <c r="AC111" s="245"/>
      <c r="AD111" s="245"/>
      <c r="AE111" s="247"/>
      <c r="AF111" s="251"/>
      <c r="AG111" s="245"/>
      <c r="AH111" s="247"/>
      <c r="AI111" s="273"/>
      <c r="AJ111" s="218">
        <f>SUM(E111:AH112)</f>
        <v>0</v>
      </c>
      <c r="AK111" s="161" t="s">
        <v>131</v>
      </c>
      <c r="AL111" s="114">
        <f>AL103</f>
        <v>-1336</v>
      </c>
    </row>
    <row r="112" spans="3:38" ht="9.9499999999999993" customHeight="1" x14ac:dyDescent="0.2">
      <c r="C112" s="230"/>
      <c r="D112" s="232"/>
      <c r="E112" s="252"/>
      <c r="F112" s="246"/>
      <c r="G112" s="246"/>
      <c r="H112" s="246"/>
      <c r="I112" s="246"/>
      <c r="J112" s="248"/>
      <c r="K112" s="252"/>
      <c r="L112" s="246"/>
      <c r="M112" s="246"/>
      <c r="N112" s="246"/>
      <c r="O112" s="246"/>
      <c r="P112" s="246"/>
      <c r="Q112" s="248"/>
      <c r="R112" s="252"/>
      <c r="S112" s="246"/>
      <c r="T112" s="246"/>
      <c r="U112" s="246"/>
      <c r="V112" s="246"/>
      <c r="W112" s="246"/>
      <c r="X112" s="248"/>
      <c r="Y112" s="252"/>
      <c r="Z112" s="246"/>
      <c r="AA112" s="246"/>
      <c r="AB112" s="246"/>
      <c r="AC112" s="246"/>
      <c r="AD112" s="246"/>
      <c r="AE112" s="248"/>
      <c r="AF112" s="252"/>
      <c r="AG112" s="246"/>
      <c r="AH112" s="248"/>
      <c r="AI112" s="273"/>
      <c r="AJ112" s="255"/>
      <c r="AK112" s="161" t="s">
        <v>155</v>
      </c>
      <c r="AL112" s="114">
        <f>AB103+AI103+E116+K116+R116</f>
        <v>-160</v>
      </c>
    </row>
    <row r="113" spans="3:38" ht="9.9499999999999993" customHeight="1" x14ac:dyDescent="0.2">
      <c r="C113" s="229">
        <v>3</v>
      </c>
      <c r="D113" s="232" t="s">
        <v>90</v>
      </c>
      <c r="E113" s="251"/>
      <c r="F113" s="245"/>
      <c r="G113" s="245"/>
      <c r="H113" s="245"/>
      <c r="I113" s="245"/>
      <c r="J113" s="247"/>
      <c r="K113" s="251"/>
      <c r="L113" s="245"/>
      <c r="M113" s="245"/>
      <c r="N113" s="245"/>
      <c r="O113" s="245"/>
      <c r="P113" s="245"/>
      <c r="Q113" s="247"/>
      <c r="R113" s="251"/>
      <c r="S113" s="245"/>
      <c r="T113" s="245"/>
      <c r="U113" s="245"/>
      <c r="V113" s="245"/>
      <c r="W113" s="245"/>
      <c r="X113" s="247"/>
      <c r="Y113" s="251"/>
      <c r="Z113" s="245"/>
      <c r="AA113" s="245"/>
      <c r="AB113" s="245"/>
      <c r="AC113" s="245"/>
      <c r="AD113" s="245"/>
      <c r="AE113" s="247"/>
      <c r="AF113" s="251"/>
      <c r="AG113" s="245"/>
      <c r="AH113" s="247"/>
      <c r="AI113" s="273"/>
      <c r="AJ113" s="218">
        <f>SUM(E113:AH114)</f>
        <v>0</v>
      </c>
      <c r="AK113" s="161" t="s">
        <v>132</v>
      </c>
      <c r="AL113" s="114">
        <f>AL104</f>
        <v>0</v>
      </c>
    </row>
    <row r="114" spans="3:38" ht="9.9499999999999993" customHeight="1" x14ac:dyDescent="0.2">
      <c r="C114" s="230"/>
      <c r="D114" s="241"/>
      <c r="E114" s="252"/>
      <c r="F114" s="246"/>
      <c r="G114" s="246"/>
      <c r="H114" s="246"/>
      <c r="I114" s="246"/>
      <c r="J114" s="248"/>
      <c r="K114" s="252"/>
      <c r="L114" s="246"/>
      <c r="M114" s="246"/>
      <c r="N114" s="246"/>
      <c r="O114" s="246"/>
      <c r="P114" s="246"/>
      <c r="Q114" s="248"/>
      <c r="R114" s="252"/>
      <c r="S114" s="246"/>
      <c r="T114" s="246"/>
      <c r="U114" s="246"/>
      <c r="V114" s="246"/>
      <c r="W114" s="246"/>
      <c r="X114" s="248"/>
      <c r="Y114" s="252"/>
      <c r="Z114" s="246"/>
      <c r="AA114" s="246"/>
      <c r="AB114" s="246"/>
      <c r="AC114" s="246"/>
      <c r="AD114" s="246"/>
      <c r="AE114" s="248"/>
      <c r="AF114" s="252"/>
      <c r="AG114" s="246"/>
      <c r="AH114" s="248"/>
      <c r="AI114" s="273"/>
      <c r="AJ114" s="255"/>
      <c r="AK114" s="161" t="s">
        <v>156</v>
      </c>
      <c r="AL114" s="114">
        <f>AB104+E117+K117+R117</f>
        <v>0</v>
      </c>
    </row>
    <row r="115" spans="3:38" ht="9.9499999999999993" customHeight="1" x14ac:dyDescent="0.2">
      <c r="C115" s="31">
        <v>4</v>
      </c>
      <c r="D115" s="89" t="s">
        <v>51</v>
      </c>
      <c r="E115" s="256">
        <f>SUM(AI96,AI98:AI101,E109:J109,E111:J114)</f>
        <v>0</v>
      </c>
      <c r="F115" s="257"/>
      <c r="G115" s="257"/>
      <c r="H115" s="257"/>
      <c r="I115" s="257"/>
      <c r="J115" s="258"/>
      <c r="K115" s="256">
        <f>SUM(K109:Q109,K111:Q114)</f>
        <v>0</v>
      </c>
      <c r="L115" s="257"/>
      <c r="M115" s="257"/>
      <c r="N115" s="257"/>
      <c r="O115" s="257"/>
      <c r="P115" s="257"/>
      <c r="Q115" s="258"/>
      <c r="R115" s="256">
        <f>SUM(R109:X109,R111:X114)</f>
        <v>0</v>
      </c>
      <c r="S115" s="257"/>
      <c r="T115" s="257"/>
      <c r="U115" s="257"/>
      <c r="V115" s="257"/>
      <c r="W115" s="257"/>
      <c r="X115" s="258"/>
      <c r="Y115" s="256">
        <f>SUM(Y109:AE109,Y111:AE114)</f>
        <v>0</v>
      </c>
      <c r="Z115" s="257"/>
      <c r="AA115" s="257"/>
      <c r="AB115" s="257"/>
      <c r="AC115" s="257"/>
      <c r="AD115" s="257"/>
      <c r="AE115" s="258"/>
      <c r="AF115" s="276"/>
      <c r="AG115" s="277"/>
      <c r="AH115" s="278"/>
      <c r="AI115" s="273"/>
      <c r="AJ115" s="242"/>
      <c r="AK115" s="161" t="s">
        <v>163</v>
      </c>
      <c r="AL115" s="114"/>
    </row>
    <row r="116" spans="3:38" ht="9.9499999999999993" customHeight="1" x14ac:dyDescent="0.2">
      <c r="C116" s="87"/>
      <c r="D116" s="88" t="s">
        <v>91</v>
      </c>
      <c r="E116" s="259">
        <f>E115-E117-$B$38</f>
        <v>-40</v>
      </c>
      <c r="F116" s="260"/>
      <c r="G116" s="260"/>
      <c r="H116" s="260"/>
      <c r="I116" s="260"/>
      <c r="J116" s="261"/>
      <c r="K116" s="259">
        <f>K115-K117-$B$38</f>
        <v>-40</v>
      </c>
      <c r="L116" s="260"/>
      <c r="M116" s="260"/>
      <c r="N116" s="260"/>
      <c r="O116" s="260"/>
      <c r="P116" s="260"/>
      <c r="Q116" s="261"/>
      <c r="R116" s="259">
        <f>R115-R117-$B$38</f>
        <v>-40</v>
      </c>
      <c r="S116" s="260"/>
      <c r="T116" s="260"/>
      <c r="U116" s="260"/>
      <c r="V116" s="260"/>
      <c r="W116" s="260"/>
      <c r="X116" s="261"/>
      <c r="Y116" s="259">
        <f>Y115-Y117-$B$38</f>
        <v>-40</v>
      </c>
      <c r="Z116" s="260"/>
      <c r="AA116" s="260"/>
      <c r="AB116" s="260"/>
      <c r="AC116" s="260"/>
      <c r="AD116" s="260"/>
      <c r="AE116" s="261"/>
      <c r="AF116" s="266"/>
      <c r="AG116" s="267"/>
      <c r="AH116" s="268"/>
      <c r="AI116" s="273"/>
      <c r="AJ116" s="243"/>
      <c r="AK116" s="161" t="s">
        <v>165</v>
      </c>
      <c r="AL116" s="114">
        <f>AL111+AL112+AL115</f>
        <v>-1496</v>
      </c>
    </row>
    <row r="117" spans="3:38" ht="9.9499999999999993" customHeight="1" thickBot="1" x14ac:dyDescent="0.25">
      <c r="C117" s="87"/>
      <c r="D117" s="88" t="s">
        <v>92</v>
      </c>
      <c r="E117" s="259">
        <f>IF(E115-$B$39&lt;$B$37,0,E115-$B$39)</f>
        <v>0</v>
      </c>
      <c r="F117" s="260"/>
      <c r="G117" s="260"/>
      <c r="H117" s="260"/>
      <c r="I117" s="260"/>
      <c r="J117" s="261"/>
      <c r="K117" s="259">
        <f>IF(K115-$B$39&lt;$B$37,0,K115-$B$39)</f>
        <v>0</v>
      </c>
      <c r="L117" s="260"/>
      <c r="M117" s="260"/>
      <c r="N117" s="260"/>
      <c r="O117" s="260"/>
      <c r="P117" s="260"/>
      <c r="Q117" s="261"/>
      <c r="R117" s="259">
        <f>IF(R115-$B$39&lt;$B$37,0,R115-$B$39)</f>
        <v>0</v>
      </c>
      <c r="S117" s="260"/>
      <c r="T117" s="260"/>
      <c r="U117" s="260"/>
      <c r="V117" s="260"/>
      <c r="W117" s="260"/>
      <c r="X117" s="261"/>
      <c r="Y117" s="259">
        <f>IF(Y115-$B$39&lt;$B$37,0,Y115-$B$39)</f>
        <v>0</v>
      </c>
      <c r="Z117" s="260"/>
      <c r="AA117" s="260"/>
      <c r="AB117" s="260"/>
      <c r="AC117" s="260"/>
      <c r="AD117" s="260"/>
      <c r="AE117" s="261"/>
      <c r="AF117" s="266"/>
      <c r="AG117" s="267"/>
      <c r="AH117" s="268"/>
      <c r="AI117" s="273"/>
      <c r="AJ117" s="243"/>
      <c r="AK117" s="162" t="s">
        <v>166</v>
      </c>
      <c r="AL117" s="115">
        <f>AL113+AL114</f>
        <v>0</v>
      </c>
    </row>
    <row r="118" spans="3:38" ht="8.4499999999999993" customHeight="1" thickBot="1" x14ac:dyDescent="0.25">
      <c r="C118" s="87">
        <v>5</v>
      </c>
      <c r="D118" s="116" t="s">
        <v>52</v>
      </c>
      <c r="E118" s="117"/>
      <c r="F118" s="118"/>
      <c r="G118" s="118"/>
      <c r="H118" s="118"/>
      <c r="I118" s="118"/>
      <c r="J118" s="119"/>
      <c r="K118" s="117"/>
      <c r="L118" s="118"/>
      <c r="M118" s="118"/>
      <c r="N118" s="118"/>
      <c r="O118" s="118"/>
      <c r="P118" s="118"/>
      <c r="Q118" s="119"/>
      <c r="R118" s="117"/>
      <c r="S118" s="118"/>
      <c r="T118" s="118"/>
      <c r="U118" s="118"/>
      <c r="V118" s="118"/>
      <c r="W118" s="118"/>
      <c r="X118" s="119"/>
      <c r="Y118" s="117"/>
      <c r="Z118" s="118"/>
      <c r="AA118" s="118"/>
      <c r="AB118" s="118"/>
      <c r="AC118" s="118"/>
      <c r="AD118" s="118"/>
      <c r="AE118" s="119"/>
      <c r="AF118" s="118"/>
      <c r="AG118" s="118"/>
      <c r="AH118" s="119"/>
      <c r="AI118" s="274"/>
      <c r="AJ118" s="244"/>
      <c r="AK118" s="233"/>
      <c r="AL118" s="234"/>
    </row>
    <row r="119" spans="3:38" ht="8.1" customHeight="1" thickBot="1" x14ac:dyDescent="0.25">
      <c r="C119" s="235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</row>
    <row r="120" spans="3:38" ht="8.4499999999999993" customHeight="1" x14ac:dyDescent="0.2">
      <c r="C120" s="9"/>
      <c r="D120" s="237" t="s">
        <v>61</v>
      </c>
      <c r="E120" s="269" t="s">
        <v>216</v>
      </c>
      <c r="F120" s="270"/>
      <c r="G120" s="270"/>
      <c r="H120" s="271"/>
      <c r="I120" s="269" t="s">
        <v>217</v>
      </c>
      <c r="J120" s="270"/>
      <c r="K120" s="270"/>
      <c r="L120" s="270"/>
      <c r="M120" s="270"/>
      <c r="N120" s="270"/>
      <c r="O120" s="271"/>
      <c r="P120" s="269" t="s">
        <v>218</v>
      </c>
      <c r="Q120" s="270"/>
      <c r="R120" s="270"/>
      <c r="S120" s="270"/>
      <c r="T120" s="270"/>
      <c r="U120" s="270"/>
      <c r="V120" s="271"/>
      <c r="W120" s="269" t="s">
        <v>219</v>
      </c>
      <c r="X120" s="270"/>
      <c r="Y120" s="270"/>
      <c r="Z120" s="270"/>
      <c r="AA120" s="270"/>
      <c r="AB120" s="270"/>
      <c r="AC120" s="271"/>
      <c r="AD120" s="269" t="s">
        <v>210</v>
      </c>
      <c r="AE120" s="270"/>
      <c r="AF120" s="270"/>
      <c r="AG120" s="270"/>
      <c r="AH120" s="270"/>
      <c r="AI120" s="271"/>
      <c r="AJ120" s="239" t="s">
        <v>99</v>
      </c>
      <c r="AK120" s="101" t="s">
        <v>81</v>
      </c>
      <c r="AL120" s="101" t="s">
        <v>82</v>
      </c>
    </row>
    <row r="121" spans="3:38" ht="8.4499999999999993" customHeight="1" thickBot="1" x14ac:dyDescent="0.25">
      <c r="C121" s="9"/>
      <c r="D121" s="238"/>
      <c r="E121" s="81">
        <v>1</v>
      </c>
      <c r="F121" s="83">
        <v>2</v>
      </c>
      <c r="G121" s="83">
        <v>3</v>
      </c>
      <c r="H121" s="84">
        <v>4</v>
      </c>
      <c r="I121" s="33">
        <v>5</v>
      </c>
      <c r="J121" s="83">
        <v>6</v>
      </c>
      <c r="K121" s="83">
        <v>7</v>
      </c>
      <c r="L121" s="83">
        <v>8</v>
      </c>
      <c r="M121" s="83">
        <v>9</v>
      </c>
      <c r="N121" s="83">
        <v>10</v>
      </c>
      <c r="O121" s="84">
        <v>11</v>
      </c>
      <c r="P121" s="33">
        <v>12</v>
      </c>
      <c r="Q121" s="83">
        <v>13</v>
      </c>
      <c r="R121" s="83">
        <v>14</v>
      </c>
      <c r="S121" s="83">
        <v>15</v>
      </c>
      <c r="T121" s="83">
        <v>16</v>
      </c>
      <c r="U121" s="83">
        <v>17</v>
      </c>
      <c r="V121" s="84">
        <v>18</v>
      </c>
      <c r="W121" s="33">
        <v>19</v>
      </c>
      <c r="X121" s="83">
        <v>20</v>
      </c>
      <c r="Y121" s="83">
        <v>21</v>
      </c>
      <c r="Z121" s="83">
        <v>22</v>
      </c>
      <c r="AA121" s="83">
        <v>23</v>
      </c>
      <c r="AB121" s="83">
        <v>24</v>
      </c>
      <c r="AC121" s="84">
        <v>25</v>
      </c>
      <c r="AD121" s="34">
        <v>26</v>
      </c>
      <c r="AE121" s="83">
        <v>27</v>
      </c>
      <c r="AF121" s="83">
        <v>28</v>
      </c>
      <c r="AG121" s="83">
        <v>29</v>
      </c>
      <c r="AH121" s="83">
        <v>30</v>
      </c>
      <c r="AI121" s="84">
        <v>31</v>
      </c>
      <c r="AJ121" s="240"/>
      <c r="AK121" s="120">
        <v>22</v>
      </c>
      <c r="AL121" s="120">
        <f>AK121*8</f>
        <v>176</v>
      </c>
    </row>
    <row r="122" spans="3:38" ht="16.5" x14ac:dyDescent="0.2">
      <c r="C122" s="31">
        <v>1</v>
      </c>
      <c r="D122" s="88" t="s">
        <v>88</v>
      </c>
      <c r="E122" s="105"/>
      <c r="F122" s="106"/>
      <c r="G122" s="107"/>
      <c r="H122" s="108"/>
      <c r="I122" s="164"/>
      <c r="J122" s="106"/>
      <c r="K122" s="106"/>
      <c r="L122" s="106"/>
      <c r="M122" s="106"/>
      <c r="N122" s="107"/>
      <c r="O122" s="108"/>
      <c r="P122" s="164"/>
      <c r="Q122" s="106"/>
      <c r="R122" s="106"/>
      <c r="S122" s="106"/>
      <c r="T122" s="106"/>
      <c r="U122" s="107"/>
      <c r="V122" s="108"/>
      <c r="W122" s="164"/>
      <c r="X122" s="106"/>
      <c r="Y122" s="106"/>
      <c r="Z122" s="106"/>
      <c r="AA122" s="106"/>
      <c r="AB122" s="176"/>
      <c r="AC122" s="108"/>
      <c r="AD122" s="132"/>
      <c r="AE122" s="106"/>
      <c r="AF122" s="106"/>
      <c r="AG122" s="106"/>
      <c r="AH122" s="106"/>
      <c r="AI122" s="138"/>
      <c r="AJ122" s="133">
        <f>SUM(E122:AI122)</f>
        <v>0</v>
      </c>
      <c r="AK122" s="253" t="s">
        <v>112</v>
      </c>
      <c r="AL122" s="227">
        <f>AJ122+AJ124+AJ126</f>
        <v>0</v>
      </c>
    </row>
    <row r="123" spans="3:38" ht="9.9499999999999993" customHeight="1" x14ac:dyDescent="0.2">
      <c r="C123" s="87"/>
      <c r="D123" s="75" t="s">
        <v>50</v>
      </c>
      <c r="E123" s="134"/>
      <c r="F123" s="135"/>
      <c r="G123" s="111"/>
      <c r="H123" s="112"/>
      <c r="I123" s="169"/>
      <c r="J123" s="135"/>
      <c r="K123" s="135"/>
      <c r="L123" s="135"/>
      <c r="M123" s="135"/>
      <c r="N123" s="111"/>
      <c r="O123" s="112"/>
      <c r="P123" s="169"/>
      <c r="Q123" s="135"/>
      <c r="R123" s="135"/>
      <c r="S123" s="135"/>
      <c r="T123" s="135"/>
      <c r="U123" s="111"/>
      <c r="V123" s="112"/>
      <c r="W123" s="169"/>
      <c r="X123" s="135"/>
      <c r="Y123" s="135"/>
      <c r="Z123" s="135"/>
      <c r="AA123" s="135"/>
      <c r="AB123" s="177"/>
      <c r="AC123" s="112"/>
      <c r="AD123" s="170"/>
      <c r="AE123" s="135"/>
      <c r="AF123" s="98"/>
      <c r="AG123" s="135"/>
      <c r="AH123" s="91"/>
      <c r="AI123" s="139"/>
      <c r="AJ123" s="113"/>
      <c r="AK123" s="254"/>
      <c r="AL123" s="228"/>
    </row>
    <row r="124" spans="3:38" ht="9.9499999999999993" customHeight="1" x14ac:dyDescent="0.2">
      <c r="C124" s="229">
        <v>2</v>
      </c>
      <c r="D124" s="231" t="s">
        <v>89</v>
      </c>
      <c r="E124" s="251"/>
      <c r="F124" s="245"/>
      <c r="G124" s="245"/>
      <c r="H124" s="247"/>
      <c r="I124" s="251"/>
      <c r="J124" s="245"/>
      <c r="K124" s="245"/>
      <c r="L124" s="245"/>
      <c r="M124" s="245"/>
      <c r="N124" s="245"/>
      <c r="O124" s="247"/>
      <c r="P124" s="251"/>
      <c r="Q124" s="245"/>
      <c r="R124" s="245"/>
      <c r="S124" s="245"/>
      <c r="T124" s="245"/>
      <c r="U124" s="245"/>
      <c r="V124" s="247"/>
      <c r="W124" s="251"/>
      <c r="X124" s="245"/>
      <c r="Y124" s="245"/>
      <c r="Z124" s="245"/>
      <c r="AA124" s="245"/>
      <c r="AB124" s="245"/>
      <c r="AC124" s="247"/>
      <c r="AD124" s="251"/>
      <c r="AE124" s="245"/>
      <c r="AF124" s="245"/>
      <c r="AG124" s="245"/>
      <c r="AH124" s="245"/>
      <c r="AI124" s="247"/>
      <c r="AJ124" s="218">
        <f>SUM(E124:AI125)</f>
        <v>0</v>
      </c>
      <c r="AK124" s="161" t="s">
        <v>133</v>
      </c>
      <c r="AL124" s="114">
        <f>AL116</f>
        <v>-1496</v>
      </c>
    </row>
    <row r="125" spans="3:38" ht="9.9499999999999993" customHeight="1" x14ac:dyDescent="0.2">
      <c r="C125" s="230"/>
      <c r="D125" s="232"/>
      <c r="E125" s="252"/>
      <c r="F125" s="246"/>
      <c r="G125" s="246"/>
      <c r="H125" s="248"/>
      <c r="I125" s="252"/>
      <c r="J125" s="246"/>
      <c r="K125" s="246"/>
      <c r="L125" s="246"/>
      <c r="M125" s="246"/>
      <c r="N125" s="246"/>
      <c r="O125" s="248"/>
      <c r="P125" s="252"/>
      <c r="Q125" s="246"/>
      <c r="R125" s="246"/>
      <c r="S125" s="246"/>
      <c r="T125" s="246"/>
      <c r="U125" s="246"/>
      <c r="V125" s="248"/>
      <c r="W125" s="252"/>
      <c r="X125" s="246"/>
      <c r="Y125" s="246"/>
      <c r="Z125" s="246"/>
      <c r="AA125" s="246"/>
      <c r="AB125" s="246"/>
      <c r="AC125" s="248"/>
      <c r="AD125" s="252"/>
      <c r="AE125" s="246"/>
      <c r="AF125" s="246"/>
      <c r="AG125" s="246"/>
      <c r="AH125" s="246"/>
      <c r="AI125" s="248"/>
      <c r="AJ125" s="255"/>
      <c r="AK125" s="161" t="s">
        <v>157</v>
      </c>
      <c r="AL125" s="114">
        <f>Y116+AF116+E129+I129+P129+W129</f>
        <v>-200</v>
      </c>
    </row>
    <row r="126" spans="3:38" ht="9.9499999999999993" customHeight="1" x14ac:dyDescent="0.2">
      <c r="C126" s="229">
        <v>3</v>
      </c>
      <c r="D126" s="232" t="s">
        <v>90</v>
      </c>
      <c r="E126" s="251"/>
      <c r="F126" s="245"/>
      <c r="G126" s="245"/>
      <c r="H126" s="247"/>
      <c r="I126" s="251"/>
      <c r="J126" s="245"/>
      <c r="K126" s="245"/>
      <c r="L126" s="245"/>
      <c r="M126" s="245"/>
      <c r="N126" s="245"/>
      <c r="O126" s="247"/>
      <c r="P126" s="251"/>
      <c r="Q126" s="245"/>
      <c r="R126" s="245"/>
      <c r="S126" s="245"/>
      <c r="T126" s="245"/>
      <c r="U126" s="245"/>
      <c r="V126" s="247"/>
      <c r="W126" s="251"/>
      <c r="X126" s="245"/>
      <c r="Y126" s="245"/>
      <c r="Z126" s="245"/>
      <c r="AA126" s="245"/>
      <c r="AB126" s="245"/>
      <c r="AC126" s="247"/>
      <c r="AD126" s="251"/>
      <c r="AE126" s="245"/>
      <c r="AF126" s="245"/>
      <c r="AG126" s="245"/>
      <c r="AH126" s="245"/>
      <c r="AI126" s="247"/>
      <c r="AJ126" s="218">
        <f>SUM(E126:AI127)</f>
        <v>0</v>
      </c>
      <c r="AK126" s="161" t="s">
        <v>134</v>
      </c>
      <c r="AL126" s="114">
        <f>AL117</f>
        <v>0</v>
      </c>
    </row>
    <row r="127" spans="3:38" ht="9.9499999999999993" customHeight="1" x14ac:dyDescent="0.2">
      <c r="C127" s="230"/>
      <c r="D127" s="241"/>
      <c r="E127" s="252"/>
      <c r="F127" s="246"/>
      <c r="G127" s="246"/>
      <c r="H127" s="248"/>
      <c r="I127" s="252"/>
      <c r="J127" s="246"/>
      <c r="K127" s="246"/>
      <c r="L127" s="246"/>
      <c r="M127" s="246"/>
      <c r="N127" s="246"/>
      <c r="O127" s="248"/>
      <c r="P127" s="252"/>
      <c r="Q127" s="246"/>
      <c r="R127" s="246"/>
      <c r="S127" s="246"/>
      <c r="T127" s="246"/>
      <c r="U127" s="246"/>
      <c r="V127" s="248"/>
      <c r="W127" s="252"/>
      <c r="X127" s="246"/>
      <c r="Y127" s="246"/>
      <c r="Z127" s="246"/>
      <c r="AA127" s="246"/>
      <c r="AB127" s="246"/>
      <c r="AC127" s="248"/>
      <c r="AD127" s="252"/>
      <c r="AE127" s="246"/>
      <c r="AF127" s="246"/>
      <c r="AG127" s="246"/>
      <c r="AH127" s="246"/>
      <c r="AI127" s="248"/>
      <c r="AJ127" s="255"/>
      <c r="AK127" s="161" t="s">
        <v>158</v>
      </c>
      <c r="AL127" s="114">
        <f>Y117+E130+I130+P130</f>
        <v>0</v>
      </c>
    </row>
    <row r="128" spans="3:38" ht="9.9499999999999993" customHeight="1" x14ac:dyDescent="0.2">
      <c r="C128" s="31">
        <v>4</v>
      </c>
      <c r="D128" s="89" t="s">
        <v>51</v>
      </c>
      <c r="E128" s="256">
        <f>SUM(AF109:AH109,AF111:AH114,E122:H122,E124:H127)</f>
        <v>0</v>
      </c>
      <c r="F128" s="257"/>
      <c r="G128" s="257"/>
      <c r="H128" s="258"/>
      <c r="I128" s="256">
        <f>SUM(I122:O122,I124:O127)</f>
        <v>0</v>
      </c>
      <c r="J128" s="257"/>
      <c r="K128" s="257"/>
      <c r="L128" s="257"/>
      <c r="M128" s="257"/>
      <c r="N128" s="257"/>
      <c r="O128" s="258"/>
      <c r="P128" s="256">
        <f>SUM(P122:V122,P124:V127)</f>
        <v>0</v>
      </c>
      <c r="Q128" s="257"/>
      <c r="R128" s="257"/>
      <c r="S128" s="257"/>
      <c r="T128" s="257"/>
      <c r="U128" s="257"/>
      <c r="V128" s="258"/>
      <c r="W128" s="256">
        <f>SUM(W122:AC122,W124:AC127)</f>
        <v>0</v>
      </c>
      <c r="X128" s="257"/>
      <c r="Y128" s="257"/>
      <c r="Z128" s="257"/>
      <c r="AA128" s="257"/>
      <c r="AB128" s="257"/>
      <c r="AC128" s="258"/>
      <c r="AD128" s="276"/>
      <c r="AE128" s="277"/>
      <c r="AF128" s="277"/>
      <c r="AG128" s="277"/>
      <c r="AH128" s="277"/>
      <c r="AI128" s="278"/>
      <c r="AJ128" s="272"/>
      <c r="AK128" s="161" t="s">
        <v>163</v>
      </c>
      <c r="AL128" s="114"/>
    </row>
    <row r="129" spans="3:38" ht="9.9499999999999993" customHeight="1" x14ac:dyDescent="0.2">
      <c r="C129" s="87"/>
      <c r="D129" s="88" t="s">
        <v>91</v>
      </c>
      <c r="E129" s="259">
        <f>E128-E130-$B$38</f>
        <v>-40</v>
      </c>
      <c r="F129" s="260"/>
      <c r="G129" s="260"/>
      <c r="H129" s="261"/>
      <c r="I129" s="259">
        <f>I128-I130-$B$38</f>
        <v>-40</v>
      </c>
      <c r="J129" s="260"/>
      <c r="K129" s="260"/>
      <c r="L129" s="260"/>
      <c r="M129" s="260"/>
      <c r="N129" s="260"/>
      <c r="O129" s="261"/>
      <c r="P129" s="259">
        <f>P128-P130-$B$38</f>
        <v>-40</v>
      </c>
      <c r="Q129" s="260"/>
      <c r="R129" s="260"/>
      <c r="S129" s="260"/>
      <c r="T129" s="260"/>
      <c r="U129" s="260"/>
      <c r="V129" s="261"/>
      <c r="W129" s="259">
        <f>W128-W130-$B$38</f>
        <v>-40</v>
      </c>
      <c r="X129" s="260"/>
      <c r="Y129" s="260"/>
      <c r="Z129" s="260"/>
      <c r="AA129" s="260"/>
      <c r="AB129" s="260"/>
      <c r="AC129" s="261"/>
      <c r="AD129" s="266"/>
      <c r="AE129" s="267"/>
      <c r="AF129" s="267"/>
      <c r="AG129" s="267"/>
      <c r="AH129" s="267"/>
      <c r="AI129" s="268"/>
      <c r="AJ129" s="273"/>
      <c r="AK129" s="161" t="s">
        <v>165</v>
      </c>
      <c r="AL129" s="114">
        <f>AL124+AL125+AL128</f>
        <v>-1696</v>
      </c>
    </row>
    <row r="130" spans="3:38" ht="9.9499999999999993" customHeight="1" thickBot="1" x14ac:dyDescent="0.25">
      <c r="C130" s="87"/>
      <c r="D130" s="88" t="s">
        <v>92</v>
      </c>
      <c r="E130" s="259">
        <f>IF(E128-$B$39&lt;$B$37,0,E128-$B$39)</f>
        <v>0</v>
      </c>
      <c r="F130" s="260"/>
      <c r="G130" s="260"/>
      <c r="H130" s="261"/>
      <c r="I130" s="259">
        <f>IF(I128-$B$39&lt;$B$37,0,I128-$B$39)</f>
        <v>0</v>
      </c>
      <c r="J130" s="260"/>
      <c r="K130" s="260"/>
      <c r="L130" s="260"/>
      <c r="M130" s="260"/>
      <c r="N130" s="260"/>
      <c r="O130" s="261"/>
      <c r="P130" s="259">
        <f>IF(P128-$B$39&lt;$B$37,0,P128-$B$39)</f>
        <v>0</v>
      </c>
      <c r="Q130" s="260"/>
      <c r="R130" s="260"/>
      <c r="S130" s="260"/>
      <c r="T130" s="260"/>
      <c r="U130" s="260"/>
      <c r="V130" s="261"/>
      <c r="W130" s="259">
        <f>IF(W128-$B$39&lt;$B$37,0,W128-$B$39)</f>
        <v>0</v>
      </c>
      <c r="X130" s="260"/>
      <c r="Y130" s="260"/>
      <c r="Z130" s="260"/>
      <c r="AA130" s="260"/>
      <c r="AB130" s="260"/>
      <c r="AC130" s="261"/>
      <c r="AD130" s="266"/>
      <c r="AE130" s="267"/>
      <c r="AF130" s="267"/>
      <c r="AG130" s="267"/>
      <c r="AH130" s="267"/>
      <c r="AI130" s="268"/>
      <c r="AJ130" s="273"/>
      <c r="AK130" s="162" t="s">
        <v>166</v>
      </c>
      <c r="AL130" s="115">
        <f>AL126+AL127</f>
        <v>0</v>
      </c>
    </row>
    <row r="131" spans="3:38" ht="8.4499999999999993" customHeight="1" thickBot="1" x14ac:dyDescent="0.25">
      <c r="C131" s="87">
        <v>5</v>
      </c>
      <c r="D131" s="116" t="s">
        <v>52</v>
      </c>
      <c r="E131" s="117"/>
      <c r="F131" s="118"/>
      <c r="G131" s="118"/>
      <c r="H131" s="119"/>
      <c r="I131" s="117"/>
      <c r="J131" s="118"/>
      <c r="K131" s="118"/>
      <c r="L131" s="118"/>
      <c r="M131" s="118"/>
      <c r="N131" s="118"/>
      <c r="O131" s="119"/>
      <c r="P131" s="117"/>
      <c r="Q131" s="118"/>
      <c r="R131" s="118"/>
      <c r="S131" s="118"/>
      <c r="T131" s="118"/>
      <c r="U131" s="118"/>
      <c r="V131" s="119"/>
      <c r="W131" s="117"/>
      <c r="X131" s="118"/>
      <c r="Y131" s="118"/>
      <c r="Z131" s="118"/>
      <c r="AA131" s="118"/>
      <c r="AB131" s="118"/>
      <c r="AC131" s="119"/>
      <c r="AD131" s="118"/>
      <c r="AE131" s="118"/>
      <c r="AF131" s="118"/>
      <c r="AG131" s="118"/>
      <c r="AH131" s="118"/>
      <c r="AI131" s="119"/>
      <c r="AJ131" s="275"/>
      <c r="AK131" s="233"/>
      <c r="AL131" s="234"/>
    </row>
    <row r="132" spans="3:38" ht="8.1" customHeight="1" thickBot="1" x14ac:dyDescent="0.25">
      <c r="C132" s="235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36"/>
    </row>
    <row r="133" spans="3:38" ht="8.4499999999999993" customHeight="1" x14ac:dyDescent="0.2">
      <c r="C133" s="9"/>
      <c r="D133" s="237" t="s">
        <v>62</v>
      </c>
      <c r="E133" s="100" t="s">
        <v>210</v>
      </c>
      <c r="F133" s="269" t="s">
        <v>220</v>
      </c>
      <c r="G133" s="270"/>
      <c r="H133" s="270"/>
      <c r="I133" s="270"/>
      <c r="J133" s="270"/>
      <c r="K133" s="270"/>
      <c r="L133" s="271"/>
      <c r="M133" s="269" t="s">
        <v>221</v>
      </c>
      <c r="N133" s="270"/>
      <c r="O133" s="270"/>
      <c r="P133" s="270"/>
      <c r="Q133" s="270"/>
      <c r="R133" s="270"/>
      <c r="S133" s="271"/>
      <c r="T133" s="269" t="s">
        <v>222</v>
      </c>
      <c r="U133" s="270"/>
      <c r="V133" s="270"/>
      <c r="W133" s="270"/>
      <c r="X133" s="270"/>
      <c r="Y133" s="270"/>
      <c r="Z133" s="271"/>
      <c r="AA133" s="269" t="s">
        <v>223</v>
      </c>
      <c r="AB133" s="270"/>
      <c r="AC133" s="270"/>
      <c r="AD133" s="270"/>
      <c r="AE133" s="270"/>
      <c r="AF133" s="270"/>
      <c r="AG133" s="271"/>
      <c r="AH133" s="99" t="s">
        <v>224</v>
      </c>
      <c r="AI133" s="262"/>
      <c r="AJ133" s="264" t="s">
        <v>99</v>
      </c>
      <c r="AK133" s="101" t="s">
        <v>83</v>
      </c>
      <c r="AL133" s="101" t="s">
        <v>84</v>
      </c>
    </row>
    <row r="134" spans="3:38" ht="8.4499999999999993" customHeight="1" thickBot="1" x14ac:dyDescent="0.25">
      <c r="C134" s="9"/>
      <c r="D134" s="238"/>
      <c r="E134" s="3">
        <v>1</v>
      </c>
      <c r="F134" s="33">
        <v>2</v>
      </c>
      <c r="G134" s="83">
        <v>3</v>
      </c>
      <c r="H134" s="83">
        <v>4</v>
      </c>
      <c r="I134" s="83">
        <v>5</v>
      </c>
      <c r="J134" s="83">
        <v>6</v>
      </c>
      <c r="K134" s="83">
        <v>7</v>
      </c>
      <c r="L134" s="84">
        <v>8</v>
      </c>
      <c r="M134" s="33">
        <v>9</v>
      </c>
      <c r="N134" s="83">
        <v>10</v>
      </c>
      <c r="O134" s="83">
        <v>11</v>
      </c>
      <c r="P134" s="83">
        <v>12</v>
      </c>
      <c r="Q134" s="83">
        <v>13</v>
      </c>
      <c r="R134" s="83">
        <v>14</v>
      </c>
      <c r="S134" s="84">
        <v>15</v>
      </c>
      <c r="T134" s="33">
        <v>16</v>
      </c>
      <c r="U134" s="83">
        <v>17</v>
      </c>
      <c r="V134" s="83">
        <v>18</v>
      </c>
      <c r="W134" s="83">
        <v>19</v>
      </c>
      <c r="X134" s="83">
        <v>20</v>
      </c>
      <c r="Y134" s="83">
        <v>21</v>
      </c>
      <c r="Z134" s="84">
        <v>22</v>
      </c>
      <c r="AA134" s="33">
        <v>23</v>
      </c>
      <c r="AB134" s="83">
        <v>24</v>
      </c>
      <c r="AC134" s="83">
        <v>25</v>
      </c>
      <c r="AD134" s="83">
        <v>26</v>
      </c>
      <c r="AE134" s="83">
        <v>27</v>
      </c>
      <c r="AF134" s="83">
        <v>28</v>
      </c>
      <c r="AG134" s="84">
        <v>29</v>
      </c>
      <c r="AH134" s="35">
        <v>30</v>
      </c>
      <c r="AI134" s="263"/>
      <c r="AJ134" s="265"/>
      <c r="AK134" s="120">
        <v>21</v>
      </c>
      <c r="AL134" s="120">
        <f>AK134*8</f>
        <v>168</v>
      </c>
    </row>
    <row r="135" spans="3:38" ht="16.5" x14ac:dyDescent="0.2">
      <c r="C135" s="31">
        <v>1</v>
      </c>
      <c r="D135" s="89" t="s">
        <v>88</v>
      </c>
      <c r="E135" s="191"/>
      <c r="F135" s="186"/>
      <c r="G135" s="183"/>
      <c r="H135" s="183"/>
      <c r="I135" s="183"/>
      <c r="J135" s="183"/>
      <c r="K135" s="184"/>
      <c r="L135" s="185"/>
      <c r="M135" s="186"/>
      <c r="N135" s="183"/>
      <c r="O135" s="183"/>
      <c r="P135" s="183"/>
      <c r="Q135" s="183"/>
      <c r="R135" s="184"/>
      <c r="S135" s="185"/>
      <c r="T135" s="186"/>
      <c r="U135" s="183"/>
      <c r="V135" s="183"/>
      <c r="W135" s="183"/>
      <c r="X135" s="183"/>
      <c r="Y135" s="184"/>
      <c r="Z135" s="185"/>
      <c r="AA135" s="186"/>
      <c r="AB135" s="183"/>
      <c r="AC135" s="183"/>
      <c r="AD135" s="183"/>
      <c r="AE135" s="183"/>
      <c r="AF135" s="184"/>
      <c r="AG135" s="185"/>
      <c r="AH135" s="192"/>
      <c r="AI135" s="272"/>
      <c r="AJ135" s="193">
        <f>SUM(E135:AH135)</f>
        <v>0</v>
      </c>
      <c r="AK135" s="253" t="s">
        <v>113</v>
      </c>
      <c r="AL135" s="227">
        <f>AJ135+AJ137+AJ139</f>
        <v>0</v>
      </c>
    </row>
    <row r="136" spans="3:38" ht="9.9499999999999993" customHeight="1" x14ac:dyDescent="0.2">
      <c r="C136" s="87"/>
      <c r="D136" s="181" t="s">
        <v>50</v>
      </c>
      <c r="E136" s="142"/>
      <c r="F136" s="169"/>
      <c r="G136" s="135"/>
      <c r="H136" s="135"/>
      <c r="I136" s="135"/>
      <c r="J136" s="135"/>
      <c r="K136" s="111"/>
      <c r="L136" s="112"/>
      <c r="M136" s="169"/>
      <c r="N136" s="135"/>
      <c r="O136" s="135"/>
      <c r="P136" s="135"/>
      <c r="Q136" s="135"/>
      <c r="R136" s="111"/>
      <c r="S136" s="112"/>
      <c r="T136" s="169"/>
      <c r="U136" s="135"/>
      <c r="V136" s="135"/>
      <c r="W136" s="135"/>
      <c r="X136" s="135"/>
      <c r="Y136" s="111"/>
      <c r="Z136" s="112"/>
      <c r="AA136" s="169"/>
      <c r="AB136" s="135"/>
      <c r="AC136" s="135"/>
      <c r="AD136" s="91"/>
      <c r="AE136" s="91"/>
      <c r="AF136" s="111"/>
      <c r="AG136" s="112"/>
      <c r="AH136" s="136"/>
      <c r="AI136" s="273"/>
      <c r="AJ136" s="189"/>
      <c r="AK136" s="254"/>
      <c r="AL136" s="228"/>
    </row>
    <row r="137" spans="3:38" ht="9.9499999999999993" customHeight="1" x14ac:dyDescent="0.2">
      <c r="C137" s="229">
        <v>2</v>
      </c>
      <c r="D137" s="231" t="s">
        <v>89</v>
      </c>
      <c r="E137" s="249"/>
      <c r="F137" s="251"/>
      <c r="G137" s="245"/>
      <c r="H137" s="245"/>
      <c r="I137" s="245"/>
      <c r="J137" s="245"/>
      <c r="K137" s="245"/>
      <c r="L137" s="247"/>
      <c r="M137" s="251"/>
      <c r="N137" s="245"/>
      <c r="O137" s="245"/>
      <c r="P137" s="245"/>
      <c r="Q137" s="245"/>
      <c r="R137" s="245"/>
      <c r="S137" s="247"/>
      <c r="T137" s="251"/>
      <c r="U137" s="245"/>
      <c r="V137" s="245"/>
      <c r="W137" s="245"/>
      <c r="X137" s="245"/>
      <c r="Y137" s="245"/>
      <c r="Z137" s="247"/>
      <c r="AA137" s="251"/>
      <c r="AB137" s="245"/>
      <c r="AC137" s="245"/>
      <c r="AD137" s="245"/>
      <c r="AE137" s="245"/>
      <c r="AF137" s="245"/>
      <c r="AG137" s="247"/>
      <c r="AH137" s="249"/>
      <c r="AI137" s="273"/>
      <c r="AJ137" s="218">
        <f>SUM(E137:AH138)</f>
        <v>0</v>
      </c>
      <c r="AK137" s="161" t="s">
        <v>135</v>
      </c>
      <c r="AL137" s="114">
        <f>AL129</f>
        <v>-1696</v>
      </c>
    </row>
    <row r="138" spans="3:38" ht="9.9499999999999993" customHeight="1" x14ac:dyDescent="0.2">
      <c r="C138" s="230"/>
      <c r="D138" s="232"/>
      <c r="E138" s="250"/>
      <c r="F138" s="252"/>
      <c r="G138" s="246"/>
      <c r="H138" s="246"/>
      <c r="I138" s="246"/>
      <c r="J138" s="246"/>
      <c r="K138" s="246"/>
      <c r="L138" s="248"/>
      <c r="M138" s="252"/>
      <c r="N138" s="246"/>
      <c r="O138" s="246"/>
      <c r="P138" s="246"/>
      <c r="Q138" s="246"/>
      <c r="R138" s="246"/>
      <c r="S138" s="248"/>
      <c r="T138" s="252"/>
      <c r="U138" s="246"/>
      <c r="V138" s="246"/>
      <c r="W138" s="246"/>
      <c r="X138" s="246"/>
      <c r="Y138" s="246"/>
      <c r="Z138" s="248"/>
      <c r="AA138" s="252"/>
      <c r="AB138" s="246"/>
      <c r="AC138" s="246"/>
      <c r="AD138" s="246"/>
      <c r="AE138" s="246"/>
      <c r="AF138" s="246"/>
      <c r="AG138" s="248"/>
      <c r="AH138" s="250"/>
      <c r="AI138" s="273"/>
      <c r="AJ138" s="255"/>
      <c r="AK138" s="161" t="s">
        <v>159</v>
      </c>
      <c r="AL138" s="114">
        <f>AD129+E142+F142+M142+T142</f>
        <v>-160</v>
      </c>
    </row>
    <row r="139" spans="3:38" ht="9.9499999999999993" customHeight="1" x14ac:dyDescent="0.2">
      <c r="C139" s="229">
        <v>3</v>
      </c>
      <c r="D139" s="232" t="s">
        <v>90</v>
      </c>
      <c r="E139" s="249"/>
      <c r="F139" s="251"/>
      <c r="G139" s="245"/>
      <c r="H139" s="245"/>
      <c r="I139" s="245"/>
      <c r="J139" s="245"/>
      <c r="K139" s="245"/>
      <c r="L139" s="247"/>
      <c r="M139" s="251"/>
      <c r="N139" s="245"/>
      <c r="O139" s="245"/>
      <c r="P139" s="245"/>
      <c r="Q139" s="245"/>
      <c r="R139" s="245"/>
      <c r="S139" s="247"/>
      <c r="T139" s="251"/>
      <c r="U139" s="245"/>
      <c r="V139" s="245"/>
      <c r="W139" s="245"/>
      <c r="X139" s="245"/>
      <c r="Y139" s="245"/>
      <c r="Z139" s="247"/>
      <c r="AA139" s="251"/>
      <c r="AB139" s="245"/>
      <c r="AC139" s="245"/>
      <c r="AD139" s="245"/>
      <c r="AE139" s="245"/>
      <c r="AF139" s="245"/>
      <c r="AG139" s="247"/>
      <c r="AH139" s="249"/>
      <c r="AI139" s="273"/>
      <c r="AJ139" s="218">
        <f>SUM(E139:AH140)</f>
        <v>0</v>
      </c>
      <c r="AK139" s="161" t="s">
        <v>136</v>
      </c>
      <c r="AL139" s="114">
        <f>AL130</f>
        <v>0</v>
      </c>
    </row>
    <row r="140" spans="3:38" ht="9.9499999999999993" customHeight="1" x14ac:dyDescent="0.2">
      <c r="C140" s="230"/>
      <c r="D140" s="241"/>
      <c r="E140" s="250"/>
      <c r="F140" s="252"/>
      <c r="G140" s="246"/>
      <c r="H140" s="246"/>
      <c r="I140" s="246"/>
      <c r="J140" s="246"/>
      <c r="K140" s="246"/>
      <c r="L140" s="248"/>
      <c r="M140" s="252"/>
      <c r="N140" s="246"/>
      <c r="O140" s="246"/>
      <c r="P140" s="246"/>
      <c r="Q140" s="246"/>
      <c r="R140" s="246"/>
      <c r="S140" s="248"/>
      <c r="T140" s="252"/>
      <c r="U140" s="246"/>
      <c r="V140" s="246"/>
      <c r="W140" s="246"/>
      <c r="X140" s="246"/>
      <c r="Y140" s="246"/>
      <c r="Z140" s="248"/>
      <c r="AA140" s="252"/>
      <c r="AB140" s="246"/>
      <c r="AC140" s="246"/>
      <c r="AD140" s="246"/>
      <c r="AE140" s="246"/>
      <c r="AF140" s="246"/>
      <c r="AG140" s="248"/>
      <c r="AH140" s="250"/>
      <c r="AI140" s="273"/>
      <c r="AJ140" s="255"/>
      <c r="AK140" s="161" t="s">
        <v>160</v>
      </c>
      <c r="AL140" s="114">
        <f>W130+E143+F143+M143+T143</f>
        <v>0</v>
      </c>
    </row>
    <row r="141" spans="3:38" ht="9.9499999999999993" customHeight="1" x14ac:dyDescent="0.2">
      <c r="C141" s="31">
        <v>4</v>
      </c>
      <c r="D141" s="89" t="s">
        <v>51</v>
      </c>
      <c r="E141" s="143">
        <f>SUM(AD122:AI122,AD124:AI127,E135,E137:E140)</f>
        <v>0</v>
      </c>
      <c r="F141" s="256">
        <f>SUM(F135:L135,F137:L140)</f>
        <v>0</v>
      </c>
      <c r="G141" s="257"/>
      <c r="H141" s="257"/>
      <c r="I141" s="257"/>
      <c r="J141" s="257"/>
      <c r="K141" s="257"/>
      <c r="L141" s="258"/>
      <c r="M141" s="256">
        <f>SUM(M135:S135,M137:S140)</f>
        <v>0</v>
      </c>
      <c r="N141" s="257"/>
      <c r="O141" s="257"/>
      <c r="P141" s="257"/>
      <c r="Q141" s="257"/>
      <c r="R141" s="257"/>
      <c r="S141" s="258"/>
      <c r="T141" s="256">
        <f>SUM(T135:Z135,T137:Z140)</f>
        <v>0</v>
      </c>
      <c r="U141" s="257"/>
      <c r="V141" s="257"/>
      <c r="W141" s="257"/>
      <c r="X141" s="257"/>
      <c r="Y141" s="257"/>
      <c r="Z141" s="258"/>
      <c r="AA141" s="256">
        <f>SUM(AA135:AG135,AA137:AG140)</f>
        <v>0</v>
      </c>
      <c r="AB141" s="257"/>
      <c r="AC141" s="257"/>
      <c r="AD141" s="257"/>
      <c r="AE141" s="257"/>
      <c r="AF141" s="257"/>
      <c r="AG141" s="258"/>
      <c r="AH141" s="174"/>
      <c r="AI141" s="273"/>
      <c r="AJ141" s="242"/>
      <c r="AK141" s="161" t="s">
        <v>163</v>
      </c>
      <c r="AL141" s="114"/>
    </row>
    <row r="142" spans="3:38" ht="9.9499999999999993" customHeight="1" x14ac:dyDescent="0.2">
      <c r="C142" s="87"/>
      <c r="D142" s="88" t="s">
        <v>91</v>
      </c>
      <c r="E142" s="167">
        <f>E141-E143-$B$38</f>
        <v>-40</v>
      </c>
      <c r="F142" s="259">
        <f>F141-F143-$B$38</f>
        <v>-40</v>
      </c>
      <c r="G142" s="260"/>
      <c r="H142" s="260"/>
      <c r="I142" s="260"/>
      <c r="J142" s="260"/>
      <c r="K142" s="260"/>
      <c r="L142" s="261"/>
      <c r="M142" s="259">
        <f>M141-M143-$B$38</f>
        <v>-40</v>
      </c>
      <c r="N142" s="260"/>
      <c r="O142" s="260"/>
      <c r="P142" s="260"/>
      <c r="Q142" s="260"/>
      <c r="R142" s="260"/>
      <c r="S142" s="261"/>
      <c r="T142" s="259">
        <f>T141-T143-$B$38</f>
        <v>-40</v>
      </c>
      <c r="U142" s="260"/>
      <c r="V142" s="260"/>
      <c r="W142" s="260"/>
      <c r="X142" s="260"/>
      <c r="Y142" s="260"/>
      <c r="Z142" s="261"/>
      <c r="AA142" s="259">
        <f>AA141-AA143-$B$38</f>
        <v>-40</v>
      </c>
      <c r="AB142" s="260"/>
      <c r="AC142" s="260"/>
      <c r="AD142" s="260"/>
      <c r="AE142" s="260"/>
      <c r="AF142" s="260"/>
      <c r="AG142" s="261"/>
      <c r="AH142" s="175"/>
      <c r="AI142" s="273"/>
      <c r="AJ142" s="243"/>
      <c r="AK142" s="161" t="s">
        <v>165</v>
      </c>
      <c r="AL142" s="114">
        <f>AL137+AL138+AL141</f>
        <v>-1856</v>
      </c>
    </row>
    <row r="143" spans="3:38" ht="9.9499999999999993" customHeight="1" thickBot="1" x14ac:dyDescent="0.25">
      <c r="C143" s="87"/>
      <c r="D143" s="88" t="s">
        <v>92</v>
      </c>
      <c r="E143" s="167">
        <f>IF(E141-$B$39&lt;$B$37,0,E141-$B$39)</f>
        <v>0</v>
      </c>
      <c r="F143" s="259">
        <f>IF(F141-$B$39&lt;$B$37,0,F141-$B$39)</f>
        <v>0</v>
      </c>
      <c r="G143" s="260"/>
      <c r="H143" s="260"/>
      <c r="I143" s="260"/>
      <c r="J143" s="260"/>
      <c r="K143" s="260"/>
      <c r="L143" s="261"/>
      <c r="M143" s="259">
        <f>IF(M141-$B$39&lt;$B$37,0,M141-$B$39)</f>
        <v>0</v>
      </c>
      <c r="N143" s="260"/>
      <c r="O143" s="260"/>
      <c r="P143" s="260"/>
      <c r="Q143" s="260"/>
      <c r="R143" s="260"/>
      <c r="S143" s="261"/>
      <c r="T143" s="259">
        <f>IF(T141-$B$39&lt;$B$37,0,T141-$B$39)</f>
        <v>0</v>
      </c>
      <c r="U143" s="260"/>
      <c r="V143" s="260"/>
      <c r="W143" s="260"/>
      <c r="X143" s="260"/>
      <c r="Y143" s="260"/>
      <c r="Z143" s="261"/>
      <c r="AA143" s="259">
        <f>IF(AA141-$B$39&lt;$B$37,0,AA141-$B$39)</f>
        <v>0</v>
      </c>
      <c r="AB143" s="260"/>
      <c r="AC143" s="260"/>
      <c r="AD143" s="260"/>
      <c r="AE143" s="260"/>
      <c r="AF143" s="260"/>
      <c r="AG143" s="261"/>
      <c r="AH143" s="175"/>
      <c r="AI143" s="273"/>
      <c r="AJ143" s="243"/>
      <c r="AK143" s="162" t="s">
        <v>166</v>
      </c>
      <c r="AL143" s="115">
        <f>AL139+AL140</f>
        <v>0</v>
      </c>
    </row>
    <row r="144" spans="3:38" ht="8.4499999999999993" customHeight="1" thickBot="1" x14ac:dyDescent="0.25">
      <c r="C144" s="87">
        <v>5</v>
      </c>
      <c r="D144" s="116" t="s">
        <v>52</v>
      </c>
      <c r="E144" s="144"/>
      <c r="F144" s="117"/>
      <c r="G144" s="118"/>
      <c r="H144" s="118"/>
      <c r="I144" s="118"/>
      <c r="J144" s="118"/>
      <c r="K144" s="118"/>
      <c r="L144" s="119"/>
      <c r="M144" s="117"/>
      <c r="N144" s="118"/>
      <c r="O144" s="118"/>
      <c r="P144" s="118"/>
      <c r="Q144" s="118"/>
      <c r="R144" s="118"/>
      <c r="S144" s="119"/>
      <c r="T144" s="117"/>
      <c r="U144" s="118"/>
      <c r="V144" s="118"/>
      <c r="W144" s="118"/>
      <c r="X144" s="118"/>
      <c r="Y144" s="118"/>
      <c r="Z144" s="119"/>
      <c r="AA144" s="117"/>
      <c r="AB144" s="118"/>
      <c r="AC144" s="118"/>
      <c r="AD144" s="118"/>
      <c r="AE144" s="118"/>
      <c r="AF144" s="118"/>
      <c r="AG144" s="119"/>
      <c r="AH144" s="119"/>
      <c r="AI144" s="274"/>
      <c r="AJ144" s="244"/>
      <c r="AK144" s="233"/>
      <c r="AL144" s="234"/>
    </row>
    <row r="145" spans="3:39" ht="8.1" customHeight="1" thickBot="1" x14ac:dyDescent="0.25">
      <c r="C145" s="235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</row>
    <row r="146" spans="3:39" ht="8.4499999999999993" customHeight="1" x14ac:dyDescent="0.2">
      <c r="C146" s="9"/>
      <c r="D146" s="237" t="s">
        <v>63</v>
      </c>
      <c r="E146" s="269" t="s">
        <v>224</v>
      </c>
      <c r="F146" s="270"/>
      <c r="G146" s="270"/>
      <c r="H146" s="270"/>
      <c r="I146" s="270"/>
      <c r="J146" s="271"/>
      <c r="K146" s="269" t="s">
        <v>225</v>
      </c>
      <c r="L146" s="270"/>
      <c r="M146" s="270"/>
      <c r="N146" s="270"/>
      <c r="O146" s="270"/>
      <c r="P146" s="270"/>
      <c r="Q146" s="271"/>
      <c r="R146" s="269" t="s">
        <v>226</v>
      </c>
      <c r="S146" s="270"/>
      <c r="T146" s="270"/>
      <c r="U146" s="270"/>
      <c r="V146" s="270"/>
      <c r="W146" s="270"/>
      <c r="X146" s="271"/>
      <c r="Y146" s="269" t="s">
        <v>227</v>
      </c>
      <c r="Z146" s="270"/>
      <c r="AA146" s="270"/>
      <c r="AB146" s="270"/>
      <c r="AC146" s="270"/>
      <c r="AD146" s="270"/>
      <c r="AE146" s="271"/>
      <c r="AF146" s="269" t="s">
        <v>228</v>
      </c>
      <c r="AG146" s="270"/>
      <c r="AH146" s="270"/>
      <c r="AI146" s="271"/>
      <c r="AJ146" s="239" t="s">
        <v>99</v>
      </c>
      <c r="AK146" s="40" t="s">
        <v>85</v>
      </c>
      <c r="AL146" s="101" t="s">
        <v>86</v>
      </c>
    </row>
    <row r="147" spans="3:39" ht="8.4499999999999993" customHeight="1" thickBot="1" x14ac:dyDescent="0.25">
      <c r="C147" s="9"/>
      <c r="D147" s="238"/>
      <c r="E147" s="81">
        <v>1</v>
      </c>
      <c r="F147" s="83">
        <v>2</v>
      </c>
      <c r="G147" s="83">
        <v>3</v>
      </c>
      <c r="H147" s="83">
        <v>4</v>
      </c>
      <c r="I147" s="83">
        <v>5</v>
      </c>
      <c r="J147" s="84">
        <v>6</v>
      </c>
      <c r="K147" s="33">
        <v>7</v>
      </c>
      <c r="L147" s="83">
        <v>8</v>
      </c>
      <c r="M147" s="83">
        <v>9</v>
      </c>
      <c r="N147" s="83">
        <v>10</v>
      </c>
      <c r="O147" s="83">
        <v>11</v>
      </c>
      <c r="P147" s="83">
        <v>12</v>
      </c>
      <c r="Q147" s="84">
        <v>13</v>
      </c>
      <c r="R147" s="33">
        <v>14</v>
      </c>
      <c r="S147" s="83">
        <v>15</v>
      </c>
      <c r="T147" s="83">
        <v>16</v>
      </c>
      <c r="U147" s="83">
        <v>17</v>
      </c>
      <c r="V147" s="83">
        <v>18</v>
      </c>
      <c r="W147" s="83">
        <v>19</v>
      </c>
      <c r="X147" s="84">
        <v>20</v>
      </c>
      <c r="Y147" s="33">
        <v>21</v>
      </c>
      <c r="Z147" s="83">
        <v>22</v>
      </c>
      <c r="AA147" s="83">
        <v>23</v>
      </c>
      <c r="AB147" s="83">
        <v>24</v>
      </c>
      <c r="AC147" s="83">
        <v>25</v>
      </c>
      <c r="AD147" s="83">
        <v>26</v>
      </c>
      <c r="AE147" s="84">
        <v>27</v>
      </c>
      <c r="AF147" s="34">
        <v>28</v>
      </c>
      <c r="AG147" s="83">
        <v>29</v>
      </c>
      <c r="AH147" s="83">
        <v>30</v>
      </c>
      <c r="AI147" s="84">
        <v>31</v>
      </c>
      <c r="AJ147" s="240"/>
      <c r="AK147" s="163">
        <v>23</v>
      </c>
      <c r="AL147" s="104">
        <f>AK147*8</f>
        <v>184</v>
      </c>
    </row>
    <row r="148" spans="3:39" ht="16.5" x14ac:dyDescent="0.2">
      <c r="C148" s="31">
        <v>1</v>
      </c>
      <c r="D148" s="89" t="s">
        <v>88</v>
      </c>
      <c r="E148" s="182"/>
      <c r="F148" s="183"/>
      <c r="G148" s="183"/>
      <c r="H148" s="183"/>
      <c r="I148" s="184"/>
      <c r="J148" s="185"/>
      <c r="K148" s="186"/>
      <c r="L148" s="183"/>
      <c r="M148" s="183"/>
      <c r="N148" s="183"/>
      <c r="O148" s="183"/>
      <c r="P148" s="184"/>
      <c r="Q148" s="185"/>
      <c r="R148" s="186"/>
      <c r="S148" s="183"/>
      <c r="T148" s="183"/>
      <c r="U148" s="183"/>
      <c r="V148" s="183"/>
      <c r="W148" s="184"/>
      <c r="X148" s="185"/>
      <c r="Y148" s="186"/>
      <c r="Z148" s="183"/>
      <c r="AA148" s="183"/>
      <c r="AB148" s="183"/>
      <c r="AC148" s="200"/>
      <c r="AD148" s="184"/>
      <c r="AE148" s="185"/>
      <c r="AF148" s="187"/>
      <c r="AG148" s="183"/>
      <c r="AH148" s="183"/>
      <c r="AI148" s="188"/>
      <c r="AJ148" s="190">
        <f>SUM(E148:AI148)</f>
        <v>0</v>
      </c>
      <c r="AK148" s="253" t="s">
        <v>114</v>
      </c>
      <c r="AL148" s="227">
        <f>AJ148+AJ150+AJ152</f>
        <v>0</v>
      </c>
    </row>
    <row r="149" spans="3:39" ht="9.9499999999999993" customHeight="1" x14ac:dyDescent="0.2">
      <c r="C149" s="87"/>
      <c r="D149" s="181" t="s">
        <v>50</v>
      </c>
      <c r="E149" s="134"/>
      <c r="F149" s="135"/>
      <c r="G149" s="135"/>
      <c r="H149" s="135"/>
      <c r="I149" s="111"/>
      <c r="J149" s="112"/>
      <c r="K149" s="169"/>
      <c r="L149" s="135"/>
      <c r="M149" s="135"/>
      <c r="N149" s="135"/>
      <c r="O149" s="135"/>
      <c r="P149" s="111"/>
      <c r="Q149" s="112"/>
      <c r="R149" s="169"/>
      <c r="S149" s="135"/>
      <c r="T149" s="135"/>
      <c r="U149" s="135"/>
      <c r="V149" s="135"/>
      <c r="W149" s="111"/>
      <c r="X149" s="112"/>
      <c r="Y149" s="169"/>
      <c r="Z149" s="135"/>
      <c r="AA149" s="135"/>
      <c r="AB149" s="135"/>
      <c r="AC149" s="202" t="s">
        <v>229</v>
      </c>
      <c r="AD149" s="111"/>
      <c r="AE149" s="112"/>
      <c r="AF149" s="170"/>
      <c r="AG149" s="135"/>
      <c r="AH149" s="98"/>
      <c r="AI149" s="149"/>
      <c r="AJ149" s="189"/>
      <c r="AK149" s="254"/>
      <c r="AL149" s="228"/>
    </row>
    <row r="150" spans="3:39" ht="9.9499999999999993" customHeight="1" x14ac:dyDescent="0.2">
      <c r="C150" s="229">
        <v>2</v>
      </c>
      <c r="D150" s="231" t="s">
        <v>89</v>
      </c>
      <c r="E150" s="225"/>
      <c r="F150" s="207"/>
      <c r="G150" s="207"/>
      <c r="H150" s="207"/>
      <c r="I150" s="207"/>
      <c r="J150" s="223"/>
      <c r="K150" s="225"/>
      <c r="L150" s="207"/>
      <c r="M150" s="207"/>
      <c r="N150" s="207"/>
      <c r="O150" s="207"/>
      <c r="P150" s="207"/>
      <c r="Q150" s="223"/>
      <c r="R150" s="225"/>
      <c r="S150" s="207"/>
      <c r="T150" s="207"/>
      <c r="U150" s="207"/>
      <c r="V150" s="207"/>
      <c r="W150" s="207"/>
      <c r="X150" s="223"/>
      <c r="Y150" s="225"/>
      <c r="Z150" s="207"/>
      <c r="AA150" s="207"/>
      <c r="AB150" s="207"/>
      <c r="AC150" s="207"/>
      <c r="AD150" s="207"/>
      <c r="AE150" s="223"/>
      <c r="AF150" s="225"/>
      <c r="AG150" s="207"/>
      <c r="AH150" s="207"/>
      <c r="AI150" s="223"/>
      <c r="AJ150" s="218">
        <f>SUM(E150:AI151)</f>
        <v>0</v>
      </c>
      <c r="AK150" s="161" t="s">
        <v>137</v>
      </c>
      <c r="AL150" s="114">
        <f>AL142</f>
        <v>-1856</v>
      </c>
    </row>
    <row r="151" spans="3:39" ht="9.9499999999999993" customHeight="1" x14ac:dyDescent="0.2">
      <c r="C151" s="230"/>
      <c r="D151" s="232"/>
      <c r="E151" s="226"/>
      <c r="F151" s="208"/>
      <c r="G151" s="208"/>
      <c r="H151" s="208"/>
      <c r="I151" s="208"/>
      <c r="J151" s="224"/>
      <c r="K151" s="226"/>
      <c r="L151" s="208"/>
      <c r="M151" s="208"/>
      <c r="N151" s="208"/>
      <c r="O151" s="208"/>
      <c r="P151" s="208"/>
      <c r="Q151" s="224"/>
      <c r="R151" s="226"/>
      <c r="S151" s="208"/>
      <c r="T151" s="208"/>
      <c r="U151" s="208"/>
      <c r="V151" s="208"/>
      <c r="W151" s="208"/>
      <c r="X151" s="224"/>
      <c r="Y151" s="226"/>
      <c r="Z151" s="208"/>
      <c r="AA151" s="208"/>
      <c r="AB151" s="208"/>
      <c r="AC151" s="208"/>
      <c r="AD151" s="208"/>
      <c r="AE151" s="224"/>
      <c r="AF151" s="226"/>
      <c r="AG151" s="208"/>
      <c r="AH151" s="208"/>
      <c r="AI151" s="224"/>
      <c r="AJ151" s="219"/>
      <c r="AK151" s="161" t="s">
        <v>161</v>
      </c>
      <c r="AL151" s="114">
        <f>AA142+AH142+E155+K155+R155</f>
        <v>-160</v>
      </c>
      <c r="AM151" s="103" t="s">
        <v>100</v>
      </c>
    </row>
    <row r="152" spans="3:39" ht="9.9499999999999993" customHeight="1" x14ac:dyDescent="0.2">
      <c r="C152" s="229">
        <v>3</v>
      </c>
      <c r="D152" s="232" t="s">
        <v>90</v>
      </c>
      <c r="E152" s="225"/>
      <c r="F152" s="207"/>
      <c r="G152" s="207"/>
      <c r="H152" s="207"/>
      <c r="I152" s="207"/>
      <c r="J152" s="223"/>
      <c r="K152" s="225"/>
      <c r="L152" s="207"/>
      <c r="M152" s="207"/>
      <c r="N152" s="207"/>
      <c r="O152" s="207"/>
      <c r="P152" s="207"/>
      <c r="Q152" s="223"/>
      <c r="R152" s="225"/>
      <c r="S152" s="207"/>
      <c r="T152" s="207"/>
      <c r="U152" s="207"/>
      <c r="V152" s="207"/>
      <c r="W152" s="207"/>
      <c r="X152" s="223"/>
      <c r="Y152" s="225"/>
      <c r="Z152" s="207"/>
      <c r="AA152" s="207"/>
      <c r="AB152" s="207"/>
      <c r="AC152" s="207"/>
      <c r="AD152" s="207"/>
      <c r="AE152" s="223"/>
      <c r="AF152" s="225"/>
      <c r="AG152" s="207"/>
      <c r="AH152" s="207"/>
      <c r="AI152" s="216"/>
      <c r="AJ152" s="218">
        <f>SUM(E152:AI153)</f>
        <v>0</v>
      </c>
      <c r="AK152" s="161" t="s">
        <v>138</v>
      </c>
      <c r="AL152" s="114">
        <f>AL143</f>
        <v>0</v>
      </c>
    </row>
    <row r="153" spans="3:39" ht="9.9499999999999993" customHeight="1" x14ac:dyDescent="0.2">
      <c r="C153" s="230"/>
      <c r="D153" s="241"/>
      <c r="E153" s="226"/>
      <c r="F153" s="208"/>
      <c r="G153" s="208"/>
      <c r="H153" s="208"/>
      <c r="I153" s="208"/>
      <c r="J153" s="224"/>
      <c r="K153" s="226"/>
      <c r="L153" s="208"/>
      <c r="M153" s="208"/>
      <c r="N153" s="208"/>
      <c r="O153" s="208"/>
      <c r="P153" s="208"/>
      <c r="Q153" s="224"/>
      <c r="R153" s="226"/>
      <c r="S153" s="208"/>
      <c r="T153" s="208"/>
      <c r="U153" s="208"/>
      <c r="V153" s="208"/>
      <c r="W153" s="208"/>
      <c r="X153" s="224"/>
      <c r="Y153" s="226"/>
      <c r="Z153" s="208"/>
      <c r="AA153" s="208"/>
      <c r="AB153" s="208"/>
      <c r="AC153" s="208"/>
      <c r="AD153" s="208"/>
      <c r="AE153" s="224"/>
      <c r="AF153" s="226"/>
      <c r="AG153" s="208"/>
      <c r="AH153" s="208"/>
      <c r="AI153" s="217"/>
      <c r="AJ153" s="219"/>
      <c r="AK153" s="161" t="s">
        <v>162</v>
      </c>
      <c r="AL153" s="114">
        <f>AA143+E156+K156+R156</f>
        <v>0</v>
      </c>
      <c r="AM153" s="103" t="s">
        <v>100</v>
      </c>
    </row>
    <row r="154" spans="3:39" ht="9.9499999999999993" customHeight="1" x14ac:dyDescent="0.2">
      <c r="C154" s="31">
        <v>4</v>
      </c>
      <c r="D154" s="89" t="s">
        <v>51</v>
      </c>
      <c r="E154" s="256">
        <f>SUM(AH135,AH137:AH140,E148:J148,E150:J153)</f>
        <v>0</v>
      </c>
      <c r="F154" s="257"/>
      <c r="G154" s="257"/>
      <c r="H154" s="257"/>
      <c r="I154" s="257"/>
      <c r="J154" s="258"/>
      <c r="K154" s="256">
        <f>SUM(K148:Q148,K150:Q153)</f>
        <v>0</v>
      </c>
      <c r="L154" s="257"/>
      <c r="M154" s="257"/>
      <c r="N154" s="257"/>
      <c r="O154" s="257"/>
      <c r="P154" s="257"/>
      <c r="Q154" s="258"/>
      <c r="R154" s="256">
        <f>SUM(R148:X148,R150:X153)</f>
        <v>0</v>
      </c>
      <c r="S154" s="257"/>
      <c r="T154" s="257"/>
      <c r="U154" s="257"/>
      <c r="V154" s="257"/>
      <c r="W154" s="257"/>
      <c r="X154" s="258"/>
      <c r="Y154" s="256">
        <f>SUM(Y148:AE148,Y150:AE153)</f>
        <v>0</v>
      </c>
      <c r="Z154" s="257"/>
      <c r="AA154" s="257"/>
      <c r="AB154" s="257"/>
      <c r="AC154" s="257"/>
      <c r="AD154" s="257"/>
      <c r="AE154" s="258"/>
      <c r="AF154" s="256">
        <f>SUM(AF148:AI148,AF150:AI153)</f>
        <v>0</v>
      </c>
      <c r="AG154" s="257"/>
      <c r="AH154" s="257"/>
      <c r="AI154" s="258"/>
      <c r="AJ154" s="220"/>
      <c r="AK154" s="161" t="s">
        <v>163</v>
      </c>
      <c r="AL154" s="114"/>
    </row>
    <row r="155" spans="3:39" ht="9.9499999999999993" customHeight="1" x14ac:dyDescent="0.2">
      <c r="C155" s="87"/>
      <c r="D155" s="88" t="s">
        <v>91</v>
      </c>
      <c r="E155" s="259">
        <f>E154-E156-$B$38</f>
        <v>-40</v>
      </c>
      <c r="F155" s="260"/>
      <c r="G155" s="260"/>
      <c r="H155" s="260"/>
      <c r="I155" s="260"/>
      <c r="J155" s="261"/>
      <c r="K155" s="259">
        <f>K154-K156-$B$38</f>
        <v>-40</v>
      </c>
      <c r="L155" s="260"/>
      <c r="M155" s="260"/>
      <c r="N155" s="260"/>
      <c r="O155" s="260"/>
      <c r="P155" s="260"/>
      <c r="Q155" s="261"/>
      <c r="R155" s="259">
        <f>R154-R156-$B$38</f>
        <v>-40</v>
      </c>
      <c r="S155" s="260"/>
      <c r="T155" s="260"/>
      <c r="U155" s="260"/>
      <c r="V155" s="260"/>
      <c r="W155" s="260"/>
      <c r="X155" s="261"/>
      <c r="Y155" s="259">
        <f>Y154-Y156-$B$38</f>
        <v>-40</v>
      </c>
      <c r="Z155" s="260"/>
      <c r="AA155" s="260"/>
      <c r="AB155" s="260"/>
      <c r="AC155" s="260"/>
      <c r="AD155" s="260"/>
      <c r="AE155" s="261"/>
      <c r="AF155" s="259">
        <f>AF154-AF156-32</f>
        <v>-32</v>
      </c>
      <c r="AG155" s="260"/>
      <c r="AH155" s="260"/>
      <c r="AI155" s="261"/>
      <c r="AJ155" s="221"/>
      <c r="AK155" s="161" t="s">
        <v>164</v>
      </c>
      <c r="AL155" s="114"/>
      <c r="AM155" s="103" t="s">
        <v>101</v>
      </c>
    </row>
    <row r="156" spans="3:39" ht="9.9499999999999993" customHeight="1" x14ac:dyDescent="0.2">
      <c r="C156" s="87"/>
      <c r="D156" s="88" t="s">
        <v>92</v>
      </c>
      <c r="E156" s="259">
        <f>IF(E154-$B$39&lt;$B$37,0,E154-$B$39)</f>
        <v>0</v>
      </c>
      <c r="F156" s="260"/>
      <c r="G156" s="260"/>
      <c r="H156" s="260"/>
      <c r="I156" s="260"/>
      <c r="J156" s="261"/>
      <c r="K156" s="259">
        <f>IF(K154-$B$39&lt;$B$37,0,K154-$B$39)</f>
        <v>0</v>
      </c>
      <c r="L156" s="260"/>
      <c r="M156" s="260"/>
      <c r="N156" s="260"/>
      <c r="O156" s="260"/>
      <c r="P156" s="260"/>
      <c r="Q156" s="261"/>
      <c r="R156" s="259">
        <f>IF(R154-$B$39&lt;$B$37,0,R154-$B$39)</f>
        <v>0</v>
      </c>
      <c r="S156" s="260"/>
      <c r="T156" s="260"/>
      <c r="U156" s="260"/>
      <c r="V156" s="260"/>
      <c r="W156" s="260"/>
      <c r="X156" s="261"/>
      <c r="Y156" s="259">
        <f>IF(Y154-$B$39&lt;$B$37,0,Y154-$B$39)</f>
        <v>0</v>
      </c>
      <c r="Z156" s="260"/>
      <c r="AA156" s="260"/>
      <c r="AB156" s="260"/>
      <c r="AC156" s="260"/>
      <c r="AD156" s="260"/>
      <c r="AE156" s="261"/>
      <c r="AF156" s="259">
        <f>IF(AF154-32&lt;5,0,AF154-37)</f>
        <v>0</v>
      </c>
      <c r="AG156" s="260"/>
      <c r="AH156" s="260"/>
      <c r="AI156" s="261"/>
      <c r="AJ156" s="221"/>
      <c r="AK156" s="161" t="s">
        <v>165</v>
      </c>
      <c r="AL156" s="114">
        <f>AL150+AL151+AL154</f>
        <v>-2016</v>
      </c>
    </row>
    <row r="157" spans="3:39" ht="8.4499999999999993" customHeight="1" thickBot="1" x14ac:dyDescent="0.25">
      <c r="C157" s="87">
        <v>5</v>
      </c>
      <c r="D157" s="88" t="s">
        <v>52</v>
      </c>
      <c r="E157" s="154"/>
      <c r="F157" s="155"/>
      <c r="G157" s="155"/>
      <c r="H157" s="155"/>
      <c r="I157" s="155"/>
      <c r="J157" s="156"/>
      <c r="K157" s="154"/>
      <c r="L157" s="155"/>
      <c r="M157" s="155"/>
      <c r="N157" s="155"/>
      <c r="O157" s="155"/>
      <c r="P157" s="155"/>
      <c r="Q157" s="156"/>
      <c r="R157" s="154"/>
      <c r="S157" s="155"/>
      <c r="T157" s="155"/>
      <c r="U157" s="155"/>
      <c r="V157" s="155"/>
      <c r="W157" s="155"/>
      <c r="X157" s="156"/>
      <c r="Y157" s="154"/>
      <c r="Z157" s="155"/>
      <c r="AA157" s="155"/>
      <c r="AB157" s="155"/>
      <c r="AC157" s="155"/>
      <c r="AD157" s="155"/>
      <c r="AE157" s="156"/>
      <c r="AF157" s="155"/>
      <c r="AG157" s="155"/>
      <c r="AH157" s="155"/>
      <c r="AI157" s="156"/>
      <c r="AJ157" s="221"/>
      <c r="AK157" s="162" t="s">
        <v>166</v>
      </c>
      <c r="AL157" s="148">
        <f>AL152+AL153+AL155</f>
        <v>0</v>
      </c>
    </row>
    <row r="158" spans="3:39" ht="17.100000000000001" customHeight="1" x14ac:dyDescent="0.2">
      <c r="C158" s="11">
        <v>6</v>
      </c>
      <c r="D158" s="211" t="s">
        <v>64</v>
      </c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3"/>
      <c r="AJ158" s="222"/>
      <c r="AK158" s="214"/>
      <c r="AL158" s="215"/>
    </row>
  </sheetData>
  <sheetProtection sheet="1" objects="1" scenarios="1"/>
  <mergeCells count="1135">
    <mergeCell ref="E146:J146"/>
    <mergeCell ref="K146:Q146"/>
    <mergeCell ref="R146:X146"/>
    <mergeCell ref="Y146:AE146"/>
    <mergeCell ref="AF146:AI146"/>
    <mergeCell ref="E154:J154"/>
    <mergeCell ref="K154:Q154"/>
    <mergeCell ref="R154:X154"/>
    <mergeCell ref="Y154:AE154"/>
    <mergeCell ref="AF154:AI154"/>
    <mergeCell ref="E155:J155"/>
    <mergeCell ref="K155:Q155"/>
    <mergeCell ref="R155:X155"/>
    <mergeCell ref="Y155:AE155"/>
    <mergeCell ref="AF155:AI155"/>
    <mergeCell ref="E156:J156"/>
    <mergeCell ref="K156:Q156"/>
    <mergeCell ref="R156:X156"/>
    <mergeCell ref="Y156:AE156"/>
    <mergeCell ref="AF156:AI156"/>
    <mergeCell ref="AA150:AA151"/>
    <mergeCell ref="AB150:AB151"/>
    <mergeCell ref="Q150:Q151"/>
    <mergeCell ref="R150:R151"/>
    <mergeCell ref="S150:S151"/>
    <mergeCell ref="T150:T151"/>
    <mergeCell ref="U150:U151"/>
    <mergeCell ref="V150:V151"/>
    <mergeCell ref="K150:K151"/>
    <mergeCell ref="L150:L151"/>
    <mergeCell ref="M150:M151"/>
    <mergeCell ref="AH150:AH151"/>
    <mergeCell ref="E120:H120"/>
    <mergeCell ref="I120:O120"/>
    <mergeCell ref="P120:V120"/>
    <mergeCell ref="W120:AC120"/>
    <mergeCell ref="AD120:AI120"/>
    <mergeCell ref="E128:H128"/>
    <mergeCell ref="I128:O128"/>
    <mergeCell ref="P128:V128"/>
    <mergeCell ref="W128:AC128"/>
    <mergeCell ref="AD128:AI128"/>
    <mergeCell ref="E129:H129"/>
    <mergeCell ref="I129:O129"/>
    <mergeCell ref="P129:V129"/>
    <mergeCell ref="W129:AC129"/>
    <mergeCell ref="AD129:AI129"/>
    <mergeCell ref="K124:K125"/>
    <mergeCell ref="L124:L125"/>
    <mergeCell ref="AI126:AI127"/>
    <mergeCell ref="K126:K127"/>
    <mergeCell ref="L126:L127"/>
    <mergeCell ref="M126:M127"/>
    <mergeCell ref="N126:N127"/>
    <mergeCell ref="E91:I91"/>
    <mergeCell ref="J91:P91"/>
    <mergeCell ref="Q91:W91"/>
    <mergeCell ref="X91:AD91"/>
    <mergeCell ref="AE91:AI91"/>
    <mergeCell ref="E94:F94"/>
    <mergeCell ref="G94:M94"/>
    <mergeCell ref="N94:T94"/>
    <mergeCell ref="U94:AA94"/>
    <mergeCell ref="AB94:AH94"/>
    <mergeCell ref="E102:F102"/>
    <mergeCell ref="G102:M102"/>
    <mergeCell ref="N102:T102"/>
    <mergeCell ref="U102:AA102"/>
    <mergeCell ref="AB102:AH102"/>
    <mergeCell ref="E103:F103"/>
    <mergeCell ref="G103:M103"/>
    <mergeCell ref="N103:T103"/>
    <mergeCell ref="U103:AA103"/>
    <mergeCell ref="AB103:AH103"/>
    <mergeCell ref="K98:K99"/>
    <mergeCell ref="L98:L99"/>
    <mergeCell ref="AI100:AI101"/>
    <mergeCell ref="K100:K101"/>
    <mergeCell ref="L100:L101"/>
    <mergeCell ref="M100:M101"/>
    <mergeCell ref="N100:N101"/>
    <mergeCell ref="E78:K78"/>
    <mergeCell ref="L78:R78"/>
    <mergeCell ref="S78:Y78"/>
    <mergeCell ref="Z78:AF78"/>
    <mergeCell ref="AG78:AH78"/>
    <mergeCell ref="E81:I81"/>
    <mergeCell ref="J81:P81"/>
    <mergeCell ref="Q81:W81"/>
    <mergeCell ref="X81:AD81"/>
    <mergeCell ref="AE81:AI81"/>
    <mergeCell ref="E89:I89"/>
    <mergeCell ref="J89:P89"/>
    <mergeCell ref="Q89:W89"/>
    <mergeCell ref="X89:AD89"/>
    <mergeCell ref="AE89:AI89"/>
    <mergeCell ref="E90:I90"/>
    <mergeCell ref="J90:P90"/>
    <mergeCell ref="Q90:W90"/>
    <mergeCell ref="X90:AD90"/>
    <mergeCell ref="AE90:AI90"/>
    <mergeCell ref="O87:O88"/>
    <mergeCell ref="P87:P88"/>
    <mergeCell ref="Q87:Q88"/>
    <mergeCell ref="R87:R88"/>
    <mergeCell ref="S87:S88"/>
    <mergeCell ref="T87:T88"/>
    <mergeCell ref="I87:I88"/>
    <mergeCell ref="J87:J88"/>
    <mergeCell ref="K87:K88"/>
    <mergeCell ref="L87:L88"/>
    <mergeCell ref="M87:M88"/>
    <mergeCell ref="AH87:AH88"/>
    <mergeCell ref="E63:G63"/>
    <mergeCell ref="H63:N63"/>
    <mergeCell ref="O63:U63"/>
    <mergeCell ref="V63:AB63"/>
    <mergeCell ref="AC63:AI63"/>
    <mergeCell ref="E64:G64"/>
    <mergeCell ref="H64:N64"/>
    <mergeCell ref="O64:U64"/>
    <mergeCell ref="V64:AB64"/>
    <mergeCell ref="AC64:AI64"/>
    <mergeCell ref="E65:G65"/>
    <mergeCell ref="H65:N65"/>
    <mergeCell ref="O65:U65"/>
    <mergeCell ref="V65:AB65"/>
    <mergeCell ref="AC65:AI65"/>
    <mergeCell ref="E68:K68"/>
    <mergeCell ref="L68:R68"/>
    <mergeCell ref="S68:Y68"/>
    <mergeCell ref="Z68:AF68"/>
    <mergeCell ref="AG68:AH68"/>
    <mergeCell ref="F35:L35"/>
    <mergeCell ref="M35:S35"/>
    <mergeCell ref="T35:Z35"/>
    <mergeCell ref="AA35:AG35"/>
    <mergeCell ref="AH35:AI35"/>
    <mergeCell ref="F36:L36"/>
    <mergeCell ref="M36:S36"/>
    <mergeCell ref="T36:Z36"/>
    <mergeCell ref="AA36:AG36"/>
    <mergeCell ref="AH36:AI36"/>
    <mergeCell ref="F37:L37"/>
    <mergeCell ref="M37:S37"/>
    <mergeCell ref="T37:Z37"/>
    <mergeCell ref="AA37:AG37"/>
    <mergeCell ref="AH37:AI37"/>
    <mergeCell ref="E42:I42"/>
    <mergeCell ref="J42:P42"/>
    <mergeCell ref="Q42:W42"/>
    <mergeCell ref="X42:AD42"/>
    <mergeCell ref="AE42:AH42"/>
    <mergeCell ref="W1:AC1"/>
    <mergeCell ref="AD1:AI1"/>
    <mergeCell ref="E9:H9"/>
    <mergeCell ref="I9:O9"/>
    <mergeCell ref="P9:V9"/>
    <mergeCell ref="W9:AC9"/>
    <mergeCell ref="AD9:AI9"/>
    <mergeCell ref="E10:H10"/>
    <mergeCell ref="I10:O10"/>
    <mergeCell ref="P10:V10"/>
    <mergeCell ref="W10:AC10"/>
    <mergeCell ref="AD10:AI10"/>
    <mergeCell ref="E11:H11"/>
    <mergeCell ref="I11:O11"/>
    <mergeCell ref="P11:V11"/>
    <mergeCell ref="W11:AC11"/>
    <mergeCell ref="AD11:AI11"/>
    <mergeCell ref="AA5:AA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G7:G8"/>
    <mergeCell ref="H7:H8"/>
    <mergeCell ref="AJ1:AJ2"/>
    <mergeCell ref="AK3:AK4"/>
    <mergeCell ref="AL3:AL4"/>
    <mergeCell ref="C5:C6"/>
    <mergeCell ref="D5:D6"/>
    <mergeCell ref="E5:E6"/>
    <mergeCell ref="F5:F6"/>
    <mergeCell ref="G5:G6"/>
    <mergeCell ref="H5:H6"/>
    <mergeCell ref="I5:I6"/>
    <mergeCell ref="D1:D2"/>
    <mergeCell ref="E1:H1"/>
    <mergeCell ref="I1:O1"/>
    <mergeCell ref="P1:V1"/>
    <mergeCell ref="Q7:Q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AH5:AH6"/>
    <mergeCell ref="AI5:AI6"/>
    <mergeCell ref="AJ5:AJ6"/>
    <mergeCell ref="C7:C8"/>
    <mergeCell ref="D7:D8"/>
    <mergeCell ref="E7:E8"/>
    <mergeCell ref="F7:F8"/>
    <mergeCell ref="I7:I8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H7:AH8"/>
    <mergeCell ref="AI7:AI8"/>
    <mergeCell ref="AJ7:AJ8"/>
    <mergeCell ref="AJ9:AJ12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P7:P8"/>
    <mergeCell ref="AK12:AL12"/>
    <mergeCell ref="C13:C15"/>
    <mergeCell ref="D13:AL13"/>
    <mergeCell ref="D14:D15"/>
    <mergeCell ref="AG14:AI15"/>
    <mergeCell ref="F14:L14"/>
    <mergeCell ref="M14:S14"/>
    <mergeCell ref="T14:Z14"/>
    <mergeCell ref="AA14:AF14"/>
    <mergeCell ref="F22:L22"/>
    <mergeCell ref="M22:S22"/>
    <mergeCell ref="T22:Z22"/>
    <mergeCell ref="AA22:AF22"/>
    <mergeCell ref="F23:L23"/>
    <mergeCell ref="M23:S23"/>
    <mergeCell ref="AJ18:AJ19"/>
    <mergeCell ref="C20:C21"/>
    <mergeCell ref="D20:D21"/>
    <mergeCell ref="E20:E21"/>
    <mergeCell ref="F20:F21"/>
    <mergeCell ref="I18:I19"/>
    <mergeCell ref="J18:J19"/>
    <mergeCell ref="K18:K19"/>
    <mergeCell ref="L18:L19"/>
    <mergeCell ref="AD20:AD21"/>
    <mergeCell ref="AE20:AE21"/>
    <mergeCell ref="AF20:AF21"/>
    <mergeCell ref="M18:M19"/>
    <mergeCell ref="N18:N19"/>
    <mergeCell ref="AJ14:AJ15"/>
    <mergeCell ref="AG16:AI25"/>
    <mergeCell ref="AK16:AK17"/>
    <mergeCell ref="AL16:AL17"/>
    <mergeCell ref="C18:C19"/>
    <mergeCell ref="D18:D19"/>
    <mergeCell ref="E18:E19"/>
    <mergeCell ref="F18:F19"/>
    <mergeCell ref="G18:G19"/>
    <mergeCell ref="H18:H19"/>
    <mergeCell ref="AA18:AA19"/>
    <mergeCell ref="AB18:AB19"/>
    <mergeCell ref="AC18:AC19"/>
    <mergeCell ref="AD18:AD19"/>
    <mergeCell ref="AE18:AE19"/>
    <mergeCell ref="AF18:AF19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M31:M32"/>
    <mergeCell ref="N31:N32"/>
    <mergeCell ref="O31:O32"/>
    <mergeCell ref="P31:P32"/>
    <mergeCell ref="AK29:AK30"/>
    <mergeCell ref="AL29:AL30"/>
    <mergeCell ref="C31:C32"/>
    <mergeCell ref="D31:D32"/>
    <mergeCell ref="AJ20:AJ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G20:G21"/>
    <mergeCell ref="H20:H21"/>
    <mergeCell ref="I20:I21"/>
    <mergeCell ref="J20:J21"/>
    <mergeCell ref="K20:K21"/>
    <mergeCell ref="V33:V34"/>
    <mergeCell ref="K33:K34"/>
    <mergeCell ref="L33:L34"/>
    <mergeCell ref="M33:M34"/>
    <mergeCell ref="N33:N34"/>
    <mergeCell ref="O33:O34"/>
    <mergeCell ref="P33:P34"/>
    <mergeCell ref="AI31:AI32"/>
    <mergeCell ref="AK25:AL25"/>
    <mergeCell ref="C26:C28"/>
    <mergeCell ref="D26:AL26"/>
    <mergeCell ref="D27:D28"/>
    <mergeCell ref="AJ27:AJ28"/>
    <mergeCell ref="T23:Z23"/>
    <mergeCell ref="AA23:AF23"/>
    <mergeCell ref="F24:L24"/>
    <mergeCell ref="M24:S24"/>
    <mergeCell ref="T24:Z24"/>
    <mergeCell ref="AA24:AF24"/>
    <mergeCell ref="F27:L27"/>
    <mergeCell ref="M27:S27"/>
    <mergeCell ref="T27:Z27"/>
    <mergeCell ref="AA27:AG27"/>
    <mergeCell ref="AH27:AI27"/>
    <mergeCell ref="Q31:Q32"/>
    <mergeCell ref="R31:R32"/>
    <mergeCell ref="S31:S32"/>
    <mergeCell ref="T31:T32"/>
    <mergeCell ref="U31:U32"/>
    <mergeCell ref="V31:V32"/>
    <mergeCell ref="K31:K32"/>
    <mergeCell ref="L31:L32"/>
    <mergeCell ref="AJ31:AJ32"/>
    <mergeCell ref="C33:C34"/>
    <mergeCell ref="D33:D34"/>
    <mergeCell ref="E33:E34"/>
    <mergeCell ref="F33:F34"/>
    <mergeCell ref="G33:G34"/>
    <mergeCell ref="H33:H34"/>
    <mergeCell ref="I33:I34"/>
    <mergeCell ref="J33:J34"/>
    <mergeCell ref="AC31:AC32"/>
    <mergeCell ref="AD31:AD32"/>
    <mergeCell ref="AE31:AE32"/>
    <mergeCell ref="AF31:AF32"/>
    <mergeCell ref="AG31:AG32"/>
    <mergeCell ref="AH31:AH32"/>
    <mergeCell ref="W31:W32"/>
    <mergeCell ref="X31:X32"/>
    <mergeCell ref="Y31:Y32"/>
    <mergeCell ref="Z31:Z32"/>
    <mergeCell ref="AA31:AA32"/>
    <mergeCell ref="AB31:AB32"/>
    <mergeCell ref="AI33:AI34"/>
    <mergeCell ref="AJ33:AJ34"/>
    <mergeCell ref="E31:E32"/>
    <mergeCell ref="F31:F32"/>
    <mergeCell ref="G31:G32"/>
    <mergeCell ref="H31:H32"/>
    <mergeCell ref="I31:I32"/>
    <mergeCell ref="J31:J32"/>
    <mergeCell ref="S33:S34"/>
    <mergeCell ref="T33:T34"/>
    <mergeCell ref="U33:U34"/>
    <mergeCell ref="AJ35:AJ38"/>
    <mergeCell ref="AC33:AC34"/>
    <mergeCell ref="AD33:AD34"/>
    <mergeCell ref="AE33:AE34"/>
    <mergeCell ref="AF33:AF34"/>
    <mergeCell ref="AG33:AG34"/>
    <mergeCell ref="AH33:AH34"/>
    <mergeCell ref="W33:W34"/>
    <mergeCell ref="X33:X34"/>
    <mergeCell ref="Y33:Y34"/>
    <mergeCell ref="Z33:Z34"/>
    <mergeCell ref="AA33:AA34"/>
    <mergeCell ref="AB33:AB34"/>
    <mergeCell ref="Q33:Q34"/>
    <mergeCell ref="R33:R34"/>
    <mergeCell ref="F46:F47"/>
    <mergeCell ref="G46:G47"/>
    <mergeCell ref="H46:H47"/>
    <mergeCell ref="I46:I47"/>
    <mergeCell ref="J46:J47"/>
    <mergeCell ref="K46:K47"/>
    <mergeCell ref="AI42:AI43"/>
    <mergeCell ref="AJ42:AJ43"/>
    <mergeCell ref="AI44:AI53"/>
    <mergeCell ref="X46:X47"/>
    <mergeCell ref="Y46:Y47"/>
    <mergeCell ref="Z46:Z47"/>
    <mergeCell ref="AA46:AA47"/>
    <mergeCell ref="AB46:AB47"/>
    <mergeCell ref="AC46:AC47"/>
    <mergeCell ref="R46:R47"/>
    <mergeCell ref="S46:S47"/>
    <mergeCell ref="AK44:AK45"/>
    <mergeCell ref="AL44:AL45"/>
    <mergeCell ref="C46:C47"/>
    <mergeCell ref="D46:D47"/>
    <mergeCell ref="E46:E47"/>
    <mergeCell ref="AK38:AL38"/>
    <mergeCell ref="C39:C43"/>
    <mergeCell ref="D39:AL39"/>
    <mergeCell ref="D42:D43"/>
    <mergeCell ref="E50:I50"/>
    <mergeCell ref="J50:P50"/>
    <mergeCell ref="Q50:W50"/>
    <mergeCell ref="X50:AD50"/>
    <mergeCell ref="AE50:AH50"/>
    <mergeCell ref="E51:I51"/>
    <mergeCell ref="J51:P51"/>
    <mergeCell ref="Q51:W51"/>
    <mergeCell ref="X51:AD51"/>
    <mergeCell ref="M48:M49"/>
    <mergeCell ref="N48:N49"/>
    <mergeCell ref="C48:C49"/>
    <mergeCell ref="D48:D49"/>
    <mergeCell ref="E48:E49"/>
    <mergeCell ref="F48:F49"/>
    <mergeCell ref="G48:G49"/>
    <mergeCell ref="H48:H49"/>
    <mergeCell ref="AD46:AD47"/>
    <mergeCell ref="AE46:AE47"/>
    <mergeCell ref="AF46:AF47"/>
    <mergeCell ref="AG46:AG47"/>
    <mergeCell ref="AH46:AH47"/>
    <mergeCell ref="AJ46:AJ47"/>
    <mergeCell ref="T46:T47"/>
    <mergeCell ref="U46:U47"/>
    <mergeCell ref="V46:V47"/>
    <mergeCell ref="W46:W47"/>
    <mergeCell ref="L46:L47"/>
    <mergeCell ref="M46:M47"/>
    <mergeCell ref="N46:N47"/>
    <mergeCell ref="O46:O47"/>
    <mergeCell ref="P46:P47"/>
    <mergeCell ref="Q46:Q47"/>
    <mergeCell ref="AG48:AG49"/>
    <mergeCell ref="AH48:AH49"/>
    <mergeCell ref="AJ48:AJ49"/>
    <mergeCell ref="AJ50:AJ53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AK53:AL53"/>
    <mergeCell ref="D54:AL54"/>
    <mergeCell ref="D55:D56"/>
    <mergeCell ref="AJ55:AJ56"/>
    <mergeCell ref="AE51:AH51"/>
    <mergeCell ref="E52:I52"/>
    <mergeCell ref="J52:P52"/>
    <mergeCell ref="Q52:W52"/>
    <mergeCell ref="X52:AD52"/>
    <mergeCell ref="AE52:AH52"/>
    <mergeCell ref="E55:G55"/>
    <mergeCell ref="H55:N55"/>
    <mergeCell ref="O55:U55"/>
    <mergeCell ref="V55:AB55"/>
    <mergeCell ref="AC55:AI55"/>
    <mergeCell ref="U59:U60"/>
    <mergeCell ref="V59:V60"/>
    <mergeCell ref="K59:K60"/>
    <mergeCell ref="L59:L60"/>
    <mergeCell ref="M59:M60"/>
    <mergeCell ref="N59:N60"/>
    <mergeCell ref="O59:O60"/>
    <mergeCell ref="P59:P60"/>
    <mergeCell ref="AK57:AK58"/>
    <mergeCell ref="AL57:AL58"/>
    <mergeCell ref="C59:C60"/>
    <mergeCell ref="D59:D60"/>
    <mergeCell ref="E59:E60"/>
    <mergeCell ref="F59:F60"/>
    <mergeCell ref="G59:G60"/>
    <mergeCell ref="H59:H60"/>
    <mergeCell ref="I59:I60"/>
    <mergeCell ref="J59:J60"/>
    <mergeCell ref="K61:K62"/>
    <mergeCell ref="L61:L62"/>
    <mergeCell ref="M61:M62"/>
    <mergeCell ref="N61:N62"/>
    <mergeCell ref="O61:O62"/>
    <mergeCell ref="P61:P62"/>
    <mergeCell ref="AI59:AI60"/>
    <mergeCell ref="AJ59:AJ60"/>
    <mergeCell ref="C61:C62"/>
    <mergeCell ref="D61:D62"/>
    <mergeCell ref="E61:E62"/>
    <mergeCell ref="F61:F62"/>
    <mergeCell ref="G61:G62"/>
    <mergeCell ref="H61:H62"/>
    <mergeCell ref="I61:I62"/>
    <mergeCell ref="J61:J62"/>
    <mergeCell ref="AC59:AC60"/>
    <mergeCell ref="AD59:AD60"/>
    <mergeCell ref="AE59:AE60"/>
    <mergeCell ref="AF59:AF60"/>
    <mergeCell ref="AG59:AG60"/>
    <mergeCell ref="AH59:AH60"/>
    <mergeCell ref="W59:W60"/>
    <mergeCell ref="X59:X60"/>
    <mergeCell ref="Y59:Y60"/>
    <mergeCell ref="Z59:Z60"/>
    <mergeCell ref="AA59:AA60"/>
    <mergeCell ref="AB59:AB60"/>
    <mergeCell ref="Q59:Q60"/>
    <mergeCell ref="R59:R60"/>
    <mergeCell ref="S59:S60"/>
    <mergeCell ref="T59:T60"/>
    <mergeCell ref="AI61:AI62"/>
    <mergeCell ref="AJ61:AJ62"/>
    <mergeCell ref="AJ63:AJ66"/>
    <mergeCell ref="AC61:AC62"/>
    <mergeCell ref="AD61:AD62"/>
    <mergeCell ref="AE61:AE62"/>
    <mergeCell ref="AF61:AF62"/>
    <mergeCell ref="AG61:AG62"/>
    <mergeCell ref="AH61:AH62"/>
    <mergeCell ref="W61:W62"/>
    <mergeCell ref="X61:X62"/>
    <mergeCell ref="Y61:Y62"/>
    <mergeCell ref="Z61:Z62"/>
    <mergeCell ref="AA61:AA62"/>
    <mergeCell ref="AB61:AB62"/>
    <mergeCell ref="Q61:Q62"/>
    <mergeCell ref="R61:R62"/>
    <mergeCell ref="S61:S62"/>
    <mergeCell ref="T61:T62"/>
    <mergeCell ref="U61:U62"/>
    <mergeCell ref="V61:V62"/>
    <mergeCell ref="L72:L73"/>
    <mergeCell ref="M72:M73"/>
    <mergeCell ref="N72:N73"/>
    <mergeCell ref="O72:O73"/>
    <mergeCell ref="AI70:AI79"/>
    <mergeCell ref="AK70:AK71"/>
    <mergeCell ref="AL70:AL71"/>
    <mergeCell ref="C72:C73"/>
    <mergeCell ref="D72:D73"/>
    <mergeCell ref="E72:E73"/>
    <mergeCell ref="F72:F73"/>
    <mergeCell ref="G72:G73"/>
    <mergeCell ref="H72:H73"/>
    <mergeCell ref="I72:I73"/>
    <mergeCell ref="AK66:AL66"/>
    <mergeCell ref="C67:AL67"/>
    <mergeCell ref="D68:D69"/>
    <mergeCell ref="AI68:AI69"/>
    <mergeCell ref="AJ68:AJ69"/>
    <mergeCell ref="E76:K76"/>
    <mergeCell ref="L76:R76"/>
    <mergeCell ref="S76:Y76"/>
    <mergeCell ref="Z76:AF76"/>
    <mergeCell ref="AG76:AH76"/>
    <mergeCell ref="E77:K77"/>
    <mergeCell ref="L77:R77"/>
    <mergeCell ref="S77:Y77"/>
    <mergeCell ref="Z77:AF77"/>
    <mergeCell ref="O74:O75"/>
    <mergeCell ref="P74:P75"/>
    <mergeCell ref="AH72:AH73"/>
    <mergeCell ref="AJ72:AJ73"/>
    <mergeCell ref="C74:C75"/>
    <mergeCell ref="D74:D75"/>
    <mergeCell ref="E74:E75"/>
    <mergeCell ref="F74:F75"/>
    <mergeCell ref="G74:G75"/>
    <mergeCell ref="H74:H75"/>
    <mergeCell ref="I74:I75"/>
    <mergeCell ref="J74:J75"/>
    <mergeCell ref="AB72:AB73"/>
    <mergeCell ref="AC72:AC73"/>
    <mergeCell ref="AD72:AD73"/>
    <mergeCell ref="AE72:AE73"/>
    <mergeCell ref="AF72:AF73"/>
    <mergeCell ref="AG72:AG73"/>
    <mergeCell ref="V72:V73"/>
    <mergeCell ref="W72:W73"/>
    <mergeCell ref="X72:X73"/>
    <mergeCell ref="Y72:Y73"/>
    <mergeCell ref="Z72:Z73"/>
    <mergeCell ref="AA72:AA73"/>
    <mergeCell ref="P72:P73"/>
    <mergeCell ref="Q72:Q73"/>
    <mergeCell ref="R72:R73"/>
    <mergeCell ref="S72:S73"/>
    <mergeCell ref="T72:T73"/>
    <mergeCell ref="U72:U73"/>
    <mergeCell ref="J72:J73"/>
    <mergeCell ref="K72:K73"/>
    <mergeCell ref="K74:K75"/>
    <mergeCell ref="L74:L75"/>
    <mergeCell ref="M74:M75"/>
    <mergeCell ref="N74:N75"/>
    <mergeCell ref="AJ74:AJ75"/>
    <mergeCell ref="AJ76:AJ79"/>
    <mergeCell ref="AC74:AC75"/>
    <mergeCell ref="AD74:AD75"/>
    <mergeCell ref="AE74:AE75"/>
    <mergeCell ref="AF74:AF75"/>
    <mergeCell ref="AG74:AG75"/>
    <mergeCell ref="AH74:AH75"/>
    <mergeCell ref="W74:W75"/>
    <mergeCell ref="X74:X75"/>
    <mergeCell ref="Y74:Y75"/>
    <mergeCell ref="Z74:Z75"/>
    <mergeCell ref="AA74:AA75"/>
    <mergeCell ref="AB74:AB75"/>
    <mergeCell ref="Q74:Q75"/>
    <mergeCell ref="R74:R75"/>
    <mergeCell ref="S74:S75"/>
    <mergeCell ref="T74:T75"/>
    <mergeCell ref="U74:U75"/>
    <mergeCell ref="V74:V75"/>
    <mergeCell ref="AG77:AH77"/>
    <mergeCell ref="AL83:AL84"/>
    <mergeCell ref="C85:C86"/>
    <mergeCell ref="D85:D86"/>
    <mergeCell ref="E85:E86"/>
    <mergeCell ref="F85:F86"/>
    <mergeCell ref="G85:G86"/>
    <mergeCell ref="H85:H86"/>
    <mergeCell ref="C80:AL80"/>
    <mergeCell ref="D81:D82"/>
    <mergeCell ref="Y85:Y86"/>
    <mergeCell ref="Z85:Z86"/>
    <mergeCell ref="O85:O86"/>
    <mergeCell ref="P85:P86"/>
    <mergeCell ref="Q85:Q86"/>
    <mergeCell ref="R85:R86"/>
    <mergeCell ref="S85:S86"/>
    <mergeCell ref="T85:T86"/>
    <mergeCell ref="I85:I86"/>
    <mergeCell ref="J85:J86"/>
    <mergeCell ref="K85:K86"/>
    <mergeCell ref="L85:L86"/>
    <mergeCell ref="M85:M86"/>
    <mergeCell ref="N85:N86"/>
    <mergeCell ref="AJ81:AJ82"/>
    <mergeCell ref="AK83:AK84"/>
    <mergeCell ref="AG85:AG86"/>
    <mergeCell ref="AH85:AH86"/>
    <mergeCell ref="AI85:AI86"/>
    <mergeCell ref="AJ85:AJ86"/>
    <mergeCell ref="C87:C88"/>
    <mergeCell ref="D87:D88"/>
    <mergeCell ref="E87:E88"/>
    <mergeCell ref="F87:F88"/>
    <mergeCell ref="G87:G88"/>
    <mergeCell ref="H87:H88"/>
    <mergeCell ref="AA85:AA86"/>
    <mergeCell ref="AB85:AB86"/>
    <mergeCell ref="AC85:AC86"/>
    <mergeCell ref="AD85:AD86"/>
    <mergeCell ref="AE85:AE86"/>
    <mergeCell ref="AF85:AF86"/>
    <mergeCell ref="U85:U86"/>
    <mergeCell ref="V85:V86"/>
    <mergeCell ref="W85:W86"/>
    <mergeCell ref="X85:X86"/>
    <mergeCell ref="AG87:AG88"/>
    <mergeCell ref="AI87:AI88"/>
    <mergeCell ref="AJ87:AJ88"/>
    <mergeCell ref="AJ89:AJ92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98:M99"/>
    <mergeCell ref="N98:N99"/>
    <mergeCell ref="O98:O99"/>
    <mergeCell ref="P98:P99"/>
    <mergeCell ref="W98:W99"/>
    <mergeCell ref="X98:X99"/>
    <mergeCell ref="Y98:Y99"/>
    <mergeCell ref="Z98:Z99"/>
    <mergeCell ref="AA98:AA99"/>
    <mergeCell ref="AB98:AB99"/>
    <mergeCell ref="Q98:Q99"/>
    <mergeCell ref="R98:R99"/>
    <mergeCell ref="S98:S99"/>
    <mergeCell ref="T98:T99"/>
    <mergeCell ref="U98:U99"/>
    <mergeCell ref="V98:V99"/>
    <mergeCell ref="N87:N88"/>
    <mergeCell ref="AK96:AK97"/>
    <mergeCell ref="AL96:AL97"/>
    <mergeCell ref="C98:C99"/>
    <mergeCell ref="D98:D99"/>
    <mergeCell ref="E98:E99"/>
    <mergeCell ref="F98:F99"/>
    <mergeCell ref="G98:G99"/>
    <mergeCell ref="H98:H99"/>
    <mergeCell ref="I98:I99"/>
    <mergeCell ref="J98:J99"/>
    <mergeCell ref="AK92:AL92"/>
    <mergeCell ref="C93:AL93"/>
    <mergeCell ref="D94:D95"/>
    <mergeCell ref="AJ94:AJ95"/>
    <mergeCell ref="O100:O101"/>
    <mergeCell ref="P100:P101"/>
    <mergeCell ref="AI98:AI99"/>
    <mergeCell ref="AJ98:AJ99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AC98:AC99"/>
    <mergeCell ref="AD98:AD99"/>
    <mergeCell ref="AE98:AE99"/>
    <mergeCell ref="AF98:AF99"/>
    <mergeCell ref="AG98:AG99"/>
    <mergeCell ref="AH98:AH99"/>
    <mergeCell ref="AJ100:AJ101"/>
    <mergeCell ref="AJ102:AJ105"/>
    <mergeCell ref="AC100:AC101"/>
    <mergeCell ref="AD100:AD101"/>
    <mergeCell ref="AE100:AE101"/>
    <mergeCell ref="AF100:AF101"/>
    <mergeCell ref="AG100:AG101"/>
    <mergeCell ref="AH100:AH101"/>
    <mergeCell ref="W100:W101"/>
    <mergeCell ref="X100:X101"/>
    <mergeCell ref="Y100:Y101"/>
    <mergeCell ref="Z100:Z101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AK105:AL105"/>
    <mergeCell ref="C106:AL106"/>
    <mergeCell ref="D107:D108"/>
    <mergeCell ref="AI107:AI108"/>
    <mergeCell ref="AJ107:AJ108"/>
    <mergeCell ref="E104:F104"/>
    <mergeCell ref="G104:M104"/>
    <mergeCell ref="N104:T104"/>
    <mergeCell ref="U104:AA104"/>
    <mergeCell ref="AB104:AH104"/>
    <mergeCell ref="E107:J107"/>
    <mergeCell ref="K107:Q107"/>
    <mergeCell ref="R107:X107"/>
    <mergeCell ref="Y107:AE107"/>
    <mergeCell ref="AF107:AH107"/>
    <mergeCell ref="Q111:Q112"/>
    <mergeCell ref="R111:R112"/>
    <mergeCell ref="S111:S112"/>
    <mergeCell ref="T111:T112"/>
    <mergeCell ref="U111:U112"/>
    <mergeCell ref="J111:J112"/>
    <mergeCell ref="K111:K112"/>
    <mergeCell ref="L111:L112"/>
    <mergeCell ref="M111:M112"/>
    <mergeCell ref="N111:N112"/>
    <mergeCell ref="O111:O112"/>
    <mergeCell ref="AI109:AI118"/>
    <mergeCell ref="AK109:AK110"/>
    <mergeCell ref="AL109:AL110"/>
    <mergeCell ref="C111:C112"/>
    <mergeCell ref="D111:D112"/>
    <mergeCell ref="E111:E112"/>
    <mergeCell ref="E115:J115"/>
    <mergeCell ref="K115:Q115"/>
    <mergeCell ref="R115:X115"/>
    <mergeCell ref="Y115:AE115"/>
    <mergeCell ref="AF115:AH115"/>
    <mergeCell ref="E116:J116"/>
    <mergeCell ref="K116:Q116"/>
    <mergeCell ref="R116:X116"/>
    <mergeCell ref="Y116:AE116"/>
    <mergeCell ref="AF116:AH116"/>
    <mergeCell ref="E117:J117"/>
    <mergeCell ref="T113:T114"/>
    <mergeCell ref="U113:U114"/>
    <mergeCell ref="V113:V114"/>
    <mergeCell ref="K113:K114"/>
    <mergeCell ref="L113:L114"/>
    <mergeCell ref="M113:M114"/>
    <mergeCell ref="N113:N114"/>
    <mergeCell ref="O113:O114"/>
    <mergeCell ref="P113:P114"/>
    <mergeCell ref="K117:Q117"/>
    <mergeCell ref="R117:X117"/>
    <mergeCell ref="Y117:AE117"/>
    <mergeCell ref="AF117:AH117"/>
    <mergeCell ref="AJ111:AJ112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AB111:AB112"/>
    <mergeCell ref="AC111:AC112"/>
    <mergeCell ref="AD111:AD112"/>
    <mergeCell ref="AE111:AE112"/>
    <mergeCell ref="AF111:AF112"/>
    <mergeCell ref="AG111:AG112"/>
    <mergeCell ref="V111:V112"/>
    <mergeCell ref="W111:W112"/>
    <mergeCell ref="X111:X112"/>
    <mergeCell ref="Y111:Y112"/>
    <mergeCell ref="Z111:Z112"/>
    <mergeCell ref="AA111:AA112"/>
    <mergeCell ref="P111:P112"/>
    <mergeCell ref="AJ113:AJ114"/>
    <mergeCell ref="F111:F112"/>
    <mergeCell ref="G111:G112"/>
    <mergeCell ref="H111:H112"/>
    <mergeCell ref="I111:I112"/>
    <mergeCell ref="AH111:AH112"/>
    <mergeCell ref="AJ115:AJ118"/>
    <mergeCell ref="AC113:AC114"/>
    <mergeCell ref="AD113:AD114"/>
    <mergeCell ref="AE113:AE114"/>
    <mergeCell ref="AF113:AF114"/>
    <mergeCell ref="AG113:AG114"/>
    <mergeCell ref="AH113:AH114"/>
    <mergeCell ref="W113:W114"/>
    <mergeCell ref="X113:X114"/>
    <mergeCell ref="Y113:Y114"/>
    <mergeCell ref="Z113:Z114"/>
    <mergeCell ref="AA113:AA114"/>
    <mergeCell ref="AB113:AB114"/>
    <mergeCell ref="Q113:Q114"/>
    <mergeCell ref="R113:R114"/>
    <mergeCell ref="S113:S114"/>
    <mergeCell ref="M124:M125"/>
    <mergeCell ref="N124:N125"/>
    <mergeCell ref="O124:O125"/>
    <mergeCell ref="P124:P125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AK122:AK123"/>
    <mergeCell ref="AL122:AL123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K118:AL118"/>
    <mergeCell ref="C119:AL119"/>
    <mergeCell ref="D120:D121"/>
    <mergeCell ref="AJ120:AJ121"/>
    <mergeCell ref="O126:O127"/>
    <mergeCell ref="P126:P127"/>
    <mergeCell ref="AI124:AI125"/>
    <mergeCell ref="AJ124:AJ125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AC124:AC125"/>
    <mergeCell ref="AD124:AD125"/>
    <mergeCell ref="AE124:AE125"/>
    <mergeCell ref="AF124:AF125"/>
    <mergeCell ref="AG124:AG125"/>
    <mergeCell ref="AH124:AH125"/>
    <mergeCell ref="AJ126:AJ127"/>
    <mergeCell ref="AJ128:AJ131"/>
    <mergeCell ref="AC126:AC127"/>
    <mergeCell ref="AD126:AD127"/>
    <mergeCell ref="AE126:AE127"/>
    <mergeCell ref="AF126:AF127"/>
    <mergeCell ref="AG126:AG127"/>
    <mergeCell ref="AH126:AH127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AK131:AL131"/>
    <mergeCell ref="C132:AL132"/>
    <mergeCell ref="D133:D134"/>
    <mergeCell ref="AI133:AI134"/>
    <mergeCell ref="AJ133:AJ134"/>
    <mergeCell ref="E130:H130"/>
    <mergeCell ref="I130:O130"/>
    <mergeCell ref="P130:V130"/>
    <mergeCell ref="W130:AC130"/>
    <mergeCell ref="AD130:AI130"/>
    <mergeCell ref="F133:L133"/>
    <mergeCell ref="M133:S133"/>
    <mergeCell ref="T133:Z133"/>
    <mergeCell ref="AA133:AG133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AI135:AI144"/>
    <mergeCell ref="AK135:AK136"/>
    <mergeCell ref="AL135:AL136"/>
    <mergeCell ref="C137:C138"/>
    <mergeCell ref="D137:D138"/>
    <mergeCell ref="E137:E138"/>
    <mergeCell ref="F137:F138"/>
    <mergeCell ref="F142:L142"/>
    <mergeCell ref="M142:S142"/>
    <mergeCell ref="T142:Z142"/>
    <mergeCell ref="AA142:AG142"/>
    <mergeCell ref="F143:L143"/>
    <mergeCell ref="M143:S143"/>
    <mergeCell ref="T143:Z143"/>
    <mergeCell ref="T139:T140"/>
    <mergeCell ref="U139:U140"/>
    <mergeCell ref="V139:V140"/>
    <mergeCell ref="K139:K140"/>
    <mergeCell ref="L139:L140"/>
    <mergeCell ref="M139:M140"/>
    <mergeCell ref="N139:N140"/>
    <mergeCell ref="O139:O140"/>
    <mergeCell ref="P139:P140"/>
    <mergeCell ref="AA143:AG143"/>
    <mergeCell ref="Q139:Q140"/>
    <mergeCell ref="R139:R140"/>
    <mergeCell ref="S139:S140"/>
    <mergeCell ref="AK148:AK149"/>
    <mergeCell ref="AH137:AH138"/>
    <mergeCell ref="AJ137:AJ138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AJ139:AJ140"/>
    <mergeCell ref="G137:G138"/>
    <mergeCell ref="H137:H138"/>
    <mergeCell ref="I137:I138"/>
    <mergeCell ref="F141:L141"/>
    <mergeCell ref="M141:S141"/>
    <mergeCell ref="T141:Z141"/>
    <mergeCell ref="AA141:AG141"/>
    <mergeCell ref="AG150:AG151"/>
    <mergeCell ref="W150:W151"/>
    <mergeCell ref="X150:X151"/>
    <mergeCell ref="Y150:Y151"/>
    <mergeCell ref="Z150:Z151"/>
    <mergeCell ref="AJ141:AJ144"/>
    <mergeCell ref="AC139:AC140"/>
    <mergeCell ref="AD139:AD140"/>
    <mergeCell ref="AE139:AE140"/>
    <mergeCell ref="AF139:AF140"/>
    <mergeCell ref="AG139:AG140"/>
    <mergeCell ref="AH139:AH140"/>
    <mergeCell ref="W139:W140"/>
    <mergeCell ref="X139:X140"/>
    <mergeCell ref="Y139:Y140"/>
    <mergeCell ref="Z139:Z140"/>
    <mergeCell ref="AA139:AA140"/>
    <mergeCell ref="AB139:AB140"/>
    <mergeCell ref="AI150:AI151"/>
    <mergeCell ref="K152:K153"/>
    <mergeCell ref="L152:L153"/>
    <mergeCell ref="M152:M153"/>
    <mergeCell ref="N152:N153"/>
    <mergeCell ref="O152:O153"/>
    <mergeCell ref="P152:P153"/>
    <mergeCell ref="AL148:AL149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AK144:AL144"/>
    <mergeCell ref="C145:AL145"/>
    <mergeCell ref="D146:D147"/>
    <mergeCell ref="AJ146:AJ147"/>
    <mergeCell ref="AJ150:AJ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C150:AC151"/>
    <mergeCell ref="AD150:AD151"/>
    <mergeCell ref="AE150:AE151"/>
    <mergeCell ref="AF150:AF151"/>
    <mergeCell ref="A58:B76"/>
    <mergeCell ref="A77:B79"/>
    <mergeCell ref="P150:P151"/>
    <mergeCell ref="A35:B35"/>
    <mergeCell ref="A44:B45"/>
    <mergeCell ref="D158:AI158"/>
    <mergeCell ref="AK158:AL158"/>
    <mergeCell ref="A42:B43"/>
    <mergeCell ref="A46:B48"/>
    <mergeCell ref="AI152:AI153"/>
    <mergeCell ref="AJ152:AJ153"/>
    <mergeCell ref="AJ154:AJ158"/>
    <mergeCell ref="AC152:AC153"/>
    <mergeCell ref="AD152:AD153"/>
    <mergeCell ref="AE152:AE153"/>
    <mergeCell ref="AF152:AF153"/>
    <mergeCell ref="AG152:AG153"/>
    <mergeCell ref="AH152:AH153"/>
    <mergeCell ref="W152:W153"/>
    <mergeCell ref="X152:X153"/>
    <mergeCell ref="N150:N151"/>
    <mergeCell ref="O150:O151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</mergeCells>
  <dataValidations count="2">
    <dataValidation type="whole" operator="greaterThan" allowBlank="1" showInputMessage="1" showErrorMessage="1" sqref="AN9:AN13 AN15:AN16" xr:uid="{B06D5CB9-A39F-4D4A-B2AA-614E27D43629}">
      <formula1>0</formula1>
    </dataValidation>
    <dataValidation type="whole" operator="lessThan" allowBlank="1" showInputMessage="1" showErrorMessage="1" sqref="AL9 AL22 AL35:AL37 AL50:AL52 AL63:AL65 AL76:AL77 AL89:AL91 AL102:AL104 AL115:AL117 AL128:AL130 AL141:AL143 AL154:AL155" xr:uid="{3AC51B0B-9B51-46EB-8470-C83D5FBBB771}">
      <formula1>0</formula1>
    </dataValidation>
  </dataValidations>
  <hyperlinks>
    <hyperlink ref="A44" r:id="rId1" display="Zusätzliche Informationen siehe Auslegungshilfe" xr:uid="{B801C6E0-8802-49F2-89D1-0377C9E54210}"/>
    <hyperlink ref="A35" r:id="rId2" xr:uid="{1D216A0E-D64E-4DA5-8BBA-5AA202B2EC6F}"/>
    <hyperlink ref="A44:B45" r:id="rId3" display="https://www.cpn-tecnicadellacostruzione.ch/it/ccl-dfo/strumenti-interpretativi/" xr:uid="{B1259625-7731-49A9-8E65-2BAB27DBADDE}"/>
    <hyperlink ref="A77:B79" r:id="rId4" display="https://www.cpn-tecnicadellacostruzione.ch/it/ccl-dfo/strumenti-interpretativi/" xr:uid="{3CD670D8-9F05-4A6C-A6C7-19903760FA54}"/>
  </hyperlinks>
  <pageMargins left="0.7" right="0.7" top="0.78740157499999996" bottom="0.78740157499999996" header="0.3" footer="0.3"/>
  <pageSetup paperSize="9" scale="72" orientation="landscape" r:id="rId5"/>
  <rowBreaks count="2" manualBreakCount="2">
    <brk id="54" max="37" man="1"/>
    <brk id="106" max="37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179C-DDF2-4E0A-9B19-97D1000F3A3E}">
  <dimension ref="A1:AM36"/>
  <sheetViews>
    <sheetView zoomScale="130" zoomScaleNormal="130" workbookViewId="0">
      <selection activeCell="AJ22" sqref="AJ22:AK23"/>
    </sheetView>
  </sheetViews>
  <sheetFormatPr baseColWidth="10" defaultRowHeight="12.75" x14ac:dyDescent="0.2"/>
  <cols>
    <col min="1" max="1" width="2" style="30" bestFit="1" customWidth="1"/>
    <col min="2" max="2" width="17.28515625" customWidth="1"/>
    <col min="3" max="33" width="2.28515625" customWidth="1"/>
    <col min="34" max="34" width="4.42578125" bestFit="1" customWidth="1"/>
    <col min="35" max="35" width="7.5703125" customWidth="1"/>
    <col min="36" max="36" width="12.5703125" customWidth="1"/>
    <col min="37" max="37" width="4" customWidth="1"/>
    <col min="38" max="38" width="7.28515625" customWidth="1"/>
  </cols>
  <sheetData>
    <row r="1" spans="1:39" ht="8.4499999999999993" customHeight="1" x14ac:dyDescent="0.2">
      <c r="A1" s="8"/>
      <c r="B1" s="403" t="s">
        <v>0</v>
      </c>
      <c r="C1" s="374" t="s">
        <v>1</v>
      </c>
      <c r="D1" s="375"/>
      <c r="E1" s="375"/>
      <c r="F1" s="375"/>
      <c r="G1" s="376"/>
      <c r="H1" s="374" t="s">
        <v>2</v>
      </c>
      <c r="I1" s="375"/>
      <c r="J1" s="375"/>
      <c r="K1" s="375"/>
      <c r="L1" s="375"/>
      <c r="M1" s="375"/>
      <c r="N1" s="375"/>
      <c r="O1" s="374" t="s">
        <v>3</v>
      </c>
      <c r="P1" s="375"/>
      <c r="Q1" s="375"/>
      <c r="R1" s="375"/>
      <c r="S1" s="375"/>
      <c r="T1" s="375"/>
      <c r="U1" s="375"/>
      <c r="V1" s="374" t="s">
        <v>4</v>
      </c>
      <c r="W1" s="375"/>
      <c r="X1" s="375"/>
      <c r="Y1" s="375"/>
      <c r="Z1" s="375"/>
      <c r="AA1" s="375"/>
      <c r="AB1" s="376"/>
      <c r="AC1" s="374" t="s">
        <v>12</v>
      </c>
      <c r="AD1" s="375"/>
      <c r="AE1" s="375"/>
      <c r="AF1" s="375"/>
      <c r="AG1" s="376"/>
      <c r="AH1" s="412" t="s">
        <v>5</v>
      </c>
      <c r="AI1" s="328" t="s">
        <v>7</v>
      </c>
      <c r="AJ1" s="328"/>
      <c r="AK1" s="328" t="s">
        <v>9</v>
      </c>
      <c r="AL1" s="328"/>
      <c r="AM1" s="314"/>
    </row>
    <row r="2" spans="1:39" ht="8.4499999999999993" customHeight="1" thickBot="1" x14ac:dyDescent="0.25">
      <c r="A2" s="36"/>
      <c r="B2" s="403"/>
      <c r="C2" s="5">
        <v>1</v>
      </c>
      <c r="D2" s="6">
        <v>2</v>
      </c>
      <c r="E2" s="6">
        <v>3</v>
      </c>
      <c r="F2" s="6">
        <v>4</v>
      </c>
      <c r="G2" s="12">
        <v>5</v>
      </c>
      <c r="H2" s="33">
        <v>6</v>
      </c>
      <c r="I2" s="34">
        <v>7</v>
      </c>
      <c r="J2" s="34">
        <v>8</v>
      </c>
      <c r="K2" s="34">
        <v>9</v>
      </c>
      <c r="L2" s="34">
        <v>10</v>
      </c>
      <c r="M2" s="34">
        <v>11</v>
      </c>
      <c r="N2" s="35">
        <v>12</v>
      </c>
      <c r="O2" s="33">
        <v>13</v>
      </c>
      <c r="P2" s="34">
        <v>14</v>
      </c>
      <c r="Q2" s="34">
        <v>15</v>
      </c>
      <c r="R2" s="34">
        <v>16</v>
      </c>
      <c r="S2" s="34">
        <v>17</v>
      </c>
      <c r="T2" s="34">
        <v>18</v>
      </c>
      <c r="U2" s="35">
        <v>19</v>
      </c>
      <c r="V2" s="33">
        <v>20</v>
      </c>
      <c r="W2" s="34">
        <v>21</v>
      </c>
      <c r="X2" s="34">
        <v>22</v>
      </c>
      <c r="Y2" s="34">
        <v>23</v>
      </c>
      <c r="Z2" s="34">
        <v>24</v>
      </c>
      <c r="AA2" s="34">
        <v>25</v>
      </c>
      <c r="AB2" s="35">
        <v>26</v>
      </c>
      <c r="AC2" s="33">
        <v>27</v>
      </c>
      <c r="AD2" s="34">
        <v>28</v>
      </c>
      <c r="AE2" s="34">
        <v>29</v>
      </c>
      <c r="AF2" s="34">
        <v>30</v>
      </c>
      <c r="AG2" s="35">
        <v>31</v>
      </c>
      <c r="AH2" s="412"/>
      <c r="AI2" s="367">
        <v>23</v>
      </c>
      <c r="AJ2" s="367"/>
      <c r="AK2" s="367">
        <v>184</v>
      </c>
      <c r="AL2" s="367"/>
      <c r="AM2" s="314"/>
    </row>
    <row r="3" spans="1:39" ht="17.100000000000001" customHeight="1" x14ac:dyDescent="0.2">
      <c r="A3" s="38">
        <v>1</v>
      </c>
      <c r="B3" s="40" t="s">
        <v>6</v>
      </c>
      <c r="C3" s="62">
        <v>8</v>
      </c>
      <c r="D3" s="63">
        <v>8</v>
      </c>
      <c r="E3" s="63">
        <v>8</v>
      </c>
      <c r="F3" s="22"/>
      <c r="G3" s="4"/>
      <c r="H3" s="20">
        <v>8</v>
      </c>
      <c r="I3" s="21">
        <v>8</v>
      </c>
      <c r="J3" s="21">
        <v>8</v>
      </c>
      <c r="K3" s="21">
        <v>8</v>
      </c>
      <c r="L3" s="21">
        <v>8</v>
      </c>
      <c r="M3" s="22"/>
      <c r="N3" s="4"/>
      <c r="O3" s="20">
        <v>8</v>
      </c>
      <c r="P3" s="21">
        <v>8</v>
      </c>
      <c r="Q3" s="21">
        <v>8</v>
      </c>
      <c r="R3" s="21">
        <v>8</v>
      </c>
      <c r="S3" s="21">
        <v>8</v>
      </c>
      <c r="T3" s="22"/>
      <c r="U3" s="4"/>
      <c r="V3" s="20"/>
      <c r="W3" s="21"/>
      <c r="X3" s="21"/>
      <c r="Y3" s="21"/>
      <c r="Z3" s="21"/>
      <c r="AA3" s="22"/>
      <c r="AB3" s="4"/>
      <c r="AC3" s="20">
        <v>5</v>
      </c>
      <c r="AD3" s="21">
        <v>8</v>
      </c>
      <c r="AE3" s="21">
        <v>8</v>
      </c>
      <c r="AF3" s="21">
        <v>9</v>
      </c>
      <c r="AG3" s="23">
        <v>7</v>
      </c>
      <c r="AH3" s="39">
        <v>141</v>
      </c>
      <c r="AI3" s="404" t="s">
        <v>41</v>
      </c>
      <c r="AJ3" s="405"/>
      <c r="AK3" s="406">
        <v>35</v>
      </c>
      <c r="AL3" s="407"/>
      <c r="AM3" s="1"/>
    </row>
    <row r="4" spans="1:39" ht="8.4499999999999993" customHeight="1" x14ac:dyDescent="0.2">
      <c r="A4" s="38"/>
      <c r="B4" s="24" t="s">
        <v>48</v>
      </c>
      <c r="C4" s="76" t="s">
        <v>27</v>
      </c>
      <c r="D4" s="77" t="s">
        <v>27</v>
      </c>
      <c r="E4" s="77" t="s">
        <v>28</v>
      </c>
      <c r="F4" s="27"/>
      <c r="G4" s="29"/>
      <c r="H4" s="64"/>
      <c r="I4" s="65"/>
      <c r="J4" s="65"/>
      <c r="K4" s="65"/>
      <c r="L4" s="26"/>
      <c r="M4" s="27"/>
      <c r="N4" s="29"/>
      <c r="O4" s="25"/>
      <c r="P4" s="26"/>
      <c r="Q4" s="26"/>
      <c r="R4" s="26"/>
      <c r="S4" s="26"/>
      <c r="T4" s="27"/>
      <c r="U4" s="29"/>
      <c r="V4" s="25"/>
      <c r="W4" s="26"/>
      <c r="X4" s="26"/>
      <c r="Y4" s="26"/>
      <c r="Z4" s="26"/>
      <c r="AA4" s="27"/>
      <c r="AB4" s="29"/>
      <c r="AC4" s="64"/>
      <c r="AD4" s="26"/>
      <c r="AE4" s="26"/>
      <c r="AF4" s="26"/>
      <c r="AG4" s="28"/>
      <c r="AH4" s="66"/>
      <c r="AI4" s="408" t="s">
        <v>40</v>
      </c>
      <c r="AJ4" s="409"/>
      <c r="AK4" s="410" t="s">
        <v>47</v>
      </c>
      <c r="AL4" s="411"/>
      <c r="AM4" s="1"/>
    </row>
    <row r="5" spans="1:39" ht="8.4499999999999993" customHeight="1" x14ac:dyDescent="0.2">
      <c r="A5" s="306">
        <v>2</v>
      </c>
      <c r="B5" s="211" t="s">
        <v>8</v>
      </c>
      <c r="C5" s="397"/>
      <c r="D5" s="398"/>
      <c r="E5" s="398"/>
      <c r="F5" s="398"/>
      <c r="G5" s="396"/>
      <c r="H5" s="397"/>
      <c r="I5" s="398"/>
      <c r="J5" s="398"/>
      <c r="K5" s="398"/>
      <c r="L5" s="398"/>
      <c r="M5" s="398"/>
      <c r="N5" s="396"/>
      <c r="O5" s="397"/>
      <c r="P5" s="398"/>
      <c r="Q5" s="398"/>
      <c r="R5" s="398"/>
      <c r="S5" s="398"/>
      <c r="T5" s="398"/>
      <c r="U5" s="396"/>
      <c r="V5" s="397">
        <v>3</v>
      </c>
      <c r="W5" s="398">
        <v>3</v>
      </c>
      <c r="X5" s="398">
        <v>2</v>
      </c>
      <c r="Y5" s="398">
        <v>3</v>
      </c>
      <c r="Z5" s="398">
        <v>3</v>
      </c>
      <c r="AA5" s="398"/>
      <c r="AB5" s="396"/>
      <c r="AC5" s="397">
        <v>3</v>
      </c>
      <c r="AD5" s="399"/>
      <c r="AE5" s="399"/>
      <c r="AF5" s="398"/>
      <c r="AG5" s="396"/>
      <c r="AH5" s="400">
        <v>17</v>
      </c>
      <c r="AI5" s="358" t="s">
        <v>32</v>
      </c>
      <c r="AJ5" s="359"/>
      <c r="AK5" s="368">
        <f>AH3+AH5+AH7</f>
        <v>184</v>
      </c>
      <c r="AL5" s="369"/>
      <c r="AM5" s="387"/>
    </row>
    <row r="6" spans="1:39" ht="8.4499999999999993" customHeight="1" x14ac:dyDescent="0.2">
      <c r="A6" s="306"/>
      <c r="B6" s="402"/>
      <c r="C6" s="340"/>
      <c r="D6" s="350"/>
      <c r="E6" s="350"/>
      <c r="F6" s="350"/>
      <c r="G6" s="342"/>
      <c r="H6" s="340"/>
      <c r="I6" s="350"/>
      <c r="J6" s="350"/>
      <c r="K6" s="350"/>
      <c r="L6" s="350"/>
      <c r="M6" s="350"/>
      <c r="N6" s="342"/>
      <c r="O6" s="340"/>
      <c r="P6" s="350"/>
      <c r="Q6" s="350"/>
      <c r="R6" s="350"/>
      <c r="S6" s="350"/>
      <c r="T6" s="350"/>
      <c r="U6" s="342"/>
      <c r="V6" s="340"/>
      <c r="W6" s="350"/>
      <c r="X6" s="350"/>
      <c r="Y6" s="350"/>
      <c r="Z6" s="350"/>
      <c r="AA6" s="350"/>
      <c r="AB6" s="342"/>
      <c r="AC6" s="340"/>
      <c r="AD6" s="362"/>
      <c r="AE6" s="362"/>
      <c r="AF6" s="350"/>
      <c r="AG6" s="342"/>
      <c r="AH6" s="401"/>
      <c r="AI6" s="360"/>
      <c r="AJ6" s="361"/>
      <c r="AK6" s="370"/>
      <c r="AL6" s="371"/>
      <c r="AM6" s="387"/>
    </row>
    <row r="7" spans="1:39" ht="8.4499999999999993" customHeight="1" x14ac:dyDescent="0.2">
      <c r="A7" s="306">
        <v>3</v>
      </c>
      <c r="B7" s="232" t="s">
        <v>10</v>
      </c>
      <c r="C7" s="397"/>
      <c r="D7" s="398"/>
      <c r="E7" s="398"/>
      <c r="F7" s="398"/>
      <c r="G7" s="396"/>
      <c r="H7" s="397"/>
      <c r="I7" s="398"/>
      <c r="J7" s="398"/>
      <c r="K7" s="398"/>
      <c r="L7" s="398"/>
      <c r="M7" s="398"/>
      <c r="N7" s="396"/>
      <c r="O7" s="397"/>
      <c r="P7" s="398"/>
      <c r="Q7" s="398"/>
      <c r="R7" s="398"/>
      <c r="S7" s="398"/>
      <c r="T7" s="398"/>
      <c r="U7" s="396"/>
      <c r="V7" s="397">
        <v>5</v>
      </c>
      <c r="W7" s="398">
        <v>5</v>
      </c>
      <c r="X7" s="398">
        <v>6</v>
      </c>
      <c r="Y7" s="398">
        <v>5</v>
      </c>
      <c r="Z7" s="398">
        <v>5</v>
      </c>
      <c r="AA7" s="398"/>
      <c r="AB7" s="396"/>
      <c r="AC7" s="397"/>
      <c r="AD7" s="399"/>
      <c r="AE7" s="399"/>
      <c r="AF7" s="398"/>
      <c r="AG7" s="396"/>
      <c r="AH7" s="400">
        <v>26</v>
      </c>
      <c r="AI7" s="346" t="s">
        <v>30</v>
      </c>
      <c r="AJ7" s="347"/>
      <c r="AK7" s="310" t="s">
        <v>47</v>
      </c>
      <c r="AL7" s="311"/>
    </row>
    <row r="8" spans="1:39" ht="8.4499999999999993" customHeight="1" thickBot="1" x14ac:dyDescent="0.25">
      <c r="A8" s="306"/>
      <c r="B8" s="241"/>
      <c r="C8" s="340"/>
      <c r="D8" s="350"/>
      <c r="E8" s="350"/>
      <c r="F8" s="350"/>
      <c r="G8" s="342"/>
      <c r="H8" s="340"/>
      <c r="I8" s="350"/>
      <c r="J8" s="350"/>
      <c r="K8" s="350"/>
      <c r="L8" s="350"/>
      <c r="M8" s="350"/>
      <c r="N8" s="342"/>
      <c r="O8" s="340"/>
      <c r="P8" s="350"/>
      <c r="Q8" s="350"/>
      <c r="R8" s="350"/>
      <c r="S8" s="350"/>
      <c r="T8" s="350"/>
      <c r="U8" s="342"/>
      <c r="V8" s="340"/>
      <c r="W8" s="350"/>
      <c r="X8" s="350"/>
      <c r="Y8" s="350"/>
      <c r="Z8" s="350"/>
      <c r="AA8" s="350"/>
      <c r="AB8" s="342"/>
      <c r="AC8" s="340"/>
      <c r="AD8" s="362"/>
      <c r="AE8" s="362"/>
      <c r="AF8" s="350"/>
      <c r="AG8" s="342"/>
      <c r="AH8" s="401"/>
      <c r="AI8" s="348"/>
      <c r="AJ8" s="349"/>
      <c r="AK8" s="312"/>
      <c r="AL8" s="313"/>
    </row>
    <row r="9" spans="1:39" ht="15" customHeight="1" thickBot="1" x14ac:dyDescent="0.25">
      <c r="A9" s="38">
        <v>4</v>
      </c>
      <c r="B9" s="32" t="s">
        <v>31</v>
      </c>
      <c r="C9" s="315">
        <v>24</v>
      </c>
      <c r="D9" s="316"/>
      <c r="E9" s="316"/>
      <c r="F9" s="316"/>
      <c r="G9" s="317"/>
      <c r="H9" s="315">
        <v>40</v>
      </c>
      <c r="I9" s="316"/>
      <c r="J9" s="316"/>
      <c r="K9" s="316"/>
      <c r="L9" s="316"/>
      <c r="M9" s="316"/>
      <c r="N9" s="317"/>
      <c r="O9" s="315">
        <v>40</v>
      </c>
      <c r="P9" s="316"/>
      <c r="Q9" s="316"/>
      <c r="R9" s="316"/>
      <c r="S9" s="316"/>
      <c r="T9" s="316"/>
      <c r="U9" s="317"/>
      <c r="V9" s="315">
        <v>40</v>
      </c>
      <c r="W9" s="316"/>
      <c r="X9" s="316"/>
      <c r="Y9" s="316"/>
      <c r="Z9" s="316"/>
      <c r="AA9" s="316"/>
      <c r="AB9" s="317"/>
      <c r="AC9" s="315">
        <v>40</v>
      </c>
      <c r="AD9" s="316"/>
      <c r="AE9" s="316"/>
      <c r="AF9" s="316"/>
      <c r="AG9" s="317"/>
      <c r="AH9" s="318"/>
      <c r="AI9" s="72" t="s">
        <v>45</v>
      </c>
      <c r="AJ9" s="321" t="s">
        <v>46</v>
      </c>
      <c r="AK9" s="321"/>
      <c r="AL9" s="73" t="s">
        <v>33</v>
      </c>
      <c r="AM9" s="1"/>
    </row>
    <row r="10" spans="1:39" ht="8.4499999999999993" customHeight="1" x14ac:dyDescent="0.2">
      <c r="A10" s="390">
        <v>5</v>
      </c>
      <c r="B10" s="232" t="s">
        <v>34</v>
      </c>
      <c r="C10" s="392"/>
      <c r="D10" s="392"/>
      <c r="E10" s="392"/>
      <c r="F10" s="392"/>
      <c r="G10" s="392"/>
      <c r="H10" s="392" t="s">
        <v>39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19"/>
      <c r="AI10" s="328">
        <f>SUM(AK3:AL6)</f>
        <v>219</v>
      </c>
      <c r="AJ10" s="330">
        <v>184</v>
      </c>
      <c r="AK10" s="331"/>
      <c r="AL10" s="334">
        <f>AI10-AJ10</f>
        <v>35</v>
      </c>
      <c r="AM10" s="387"/>
    </row>
    <row r="11" spans="1:39" ht="8.4499999999999993" customHeight="1" thickBot="1" x14ac:dyDescent="0.25">
      <c r="A11" s="390"/>
      <c r="B11" s="391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20"/>
      <c r="AI11" s="329"/>
      <c r="AJ11" s="332"/>
      <c r="AK11" s="333"/>
      <c r="AL11" s="335"/>
      <c r="AM11" s="387"/>
    </row>
    <row r="12" spans="1:39" x14ac:dyDescent="0.2">
      <c r="A12" s="286"/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  <c r="AL12" s="389"/>
      <c r="AM12" s="7"/>
    </row>
    <row r="13" spans="1:39" ht="8.4499999999999993" customHeight="1" x14ac:dyDescent="0.2">
      <c r="A13" s="235"/>
      <c r="B13" s="372" t="s">
        <v>11</v>
      </c>
      <c r="C13" s="374" t="s">
        <v>12</v>
      </c>
      <c r="D13" s="376"/>
      <c r="E13" s="374" t="s">
        <v>13</v>
      </c>
      <c r="F13" s="375"/>
      <c r="G13" s="375"/>
      <c r="H13" s="375"/>
      <c r="I13" s="375"/>
      <c r="J13" s="375"/>
      <c r="K13" s="376"/>
      <c r="L13" s="374" t="s">
        <v>14</v>
      </c>
      <c r="M13" s="375"/>
      <c r="N13" s="375"/>
      <c r="O13" s="375"/>
      <c r="P13" s="375"/>
      <c r="Q13" s="375"/>
      <c r="R13" s="376"/>
      <c r="S13" s="374" t="s">
        <v>15</v>
      </c>
      <c r="T13" s="375"/>
      <c r="U13" s="375"/>
      <c r="V13" s="375"/>
      <c r="W13" s="375"/>
      <c r="X13" s="375"/>
      <c r="Y13" s="376"/>
      <c r="Z13" s="374" t="s">
        <v>16</v>
      </c>
      <c r="AA13" s="375"/>
      <c r="AB13" s="375"/>
      <c r="AC13" s="375"/>
      <c r="AD13" s="375"/>
      <c r="AE13" s="375"/>
      <c r="AF13" s="375"/>
      <c r="AG13" s="376"/>
      <c r="AH13" s="394" t="s">
        <v>5</v>
      </c>
      <c r="AI13" s="328" t="s">
        <v>17</v>
      </c>
      <c r="AJ13" s="328"/>
      <c r="AK13" s="328" t="s">
        <v>18</v>
      </c>
      <c r="AL13" s="328"/>
      <c r="AM13" s="385"/>
    </row>
    <row r="14" spans="1:39" ht="8.4499999999999993" customHeight="1" thickBot="1" x14ac:dyDescent="0.25">
      <c r="A14" s="287"/>
      <c r="B14" s="373"/>
      <c r="C14" s="5">
        <v>1</v>
      </c>
      <c r="D14" s="12">
        <v>2</v>
      </c>
      <c r="E14" s="33">
        <v>3</v>
      </c>
      <c r="F14" s="34">
        <v>4</v>
      </c>
      <c r="G14" s="34">
        <v>5</v>
      </c>
      <c r="H14" s="34">
        <v>6</v>
      </c>
      <c r="I14" s="34">
        <v>7</v>
      </c>
      <c r="J14" s="34">
        <v>8</v>
      </c>
      <c r="K14" s="35">
        <v>9</v>
      </c>
      <c r="L14" s="33">
        <v>10</v>
      </c>
      <c r="M14" s="34">
        <v>11</v>
      </c>
      <c r="N14" s="34">
        <v>12</v>
      </c>
      <c r="O14" s="34">
        <v>13</v>
      </c>
      <c r="P14" s="34">
        <v>14</v>
      </c>
      <c r="Q14" s="34">
        <v>15</v>
      </c>
      <c r="R14" s="35">
        <v>16</v>
      </c>
      <c r="S14" s="33">
        <v>17</v>
      </c>
      <c r="T14" s="34">
        <v>18</v>
      </c>
      <c r="U14" s="34">
        <v>19</v>
      </c>
      <c r="V14" s="34">
        <v>20</v>
      </c>
      <c r="W14" s="34">
        <v>21</v>
      </c>
      <c r="X14" s="34">
        <v>22</v>
      </c>
      <c r="Y14" s="35">
        <v>23</v>
      </c>
      <c r="Z14" s="33">
        <v>24</v>
      </c>
      <c r="AA14" s="34">
        <v>25</v>
      </c>
      <c r="AB14" s="34">
        <v>26</v>
      </c>
      <c r="AC14" s="34">
        <v>27</v>
      </c>
      <c r="AD14" s="34">
        <v>28</v>
      </c>
      <c r="AE14" s="34">
        <v>29</v>
      </c>
      <c r="AF14" s="15"/>
      <c r="AG14" s="16"/>
      <c r="AH14" s="395"/>
      <c r="AI14" s="367">
        <v>20</v>
      </c>
      <c r="AJ14" s="367"/>
      <c r="AK14" s="367">
        <v>160</v>
      </c>
      <c r="AL14" s="367"/>
      <c r="AM14" s="386"/>
    </row>
    <row r="15" spans="1:39" ht="17.100000000000001" customHeight="1" x14ac:dyDescent="0.2">
      <c r="A15" s="38">
        <v>1</v>
      </c>
      <c r="B15" s="40" t="s">
        <v>6</v>
      </c>
      <c r="C15" s="56"/>
      <c r="D15" s="4"/>
      <c r="E15" s="17">
        <v>9</v>
      </c>
      <c r="F15" s="17">
        <v>9</v>
      </c>
      <c r="G15" s="17">
        <v>8</v>
      </c>
      <c r="H15" s="21">
        <v>8</v>
      </c>
      <c r="I15" s="21">
        <v>8</v>
      </c>
      <c r="J15" s="22"/>
      <c r="K15" s="46"/>
      <c r="L15" s="20">
        <v>8</v>
      </c>
      <c r="M15" s="17">
        <v>8</v>
      </c>
      <c r="N15" s="17">
        <v>9</v>
      </c>
      <c r="O15" s="21">
        <v>7</v>
      </c>
      <c r="P15" s="21">
        <v>8</v>
      </c>
      <c r="Q15" s="22"/>
      <c r="R15" s="46"/>
      <c r="S15" s="20">
        <v>9</v>
      </c>
      <c r="T15" s="17">
        <v>9</v>
      </c>
      <c r="U15" s="17">
        <v>9</v>
      </c>
      <c r="V15" s="21">
        <v>8</v>
      </c>
      <c r="W15" s="21">
        <v>8</v>
      </c>
      <c r="X15" s="22"/>
      <c r="Y15" s="46"/>
      <c r="Z15" s="20">
        <v>9</v>
      </c>
      <c r="AA15" s="17">
        <v>6</v>
      </c>
      <c r="AB15" s="17">
        <v>9</v>
      </c>
      <c r="AC15" s="21">
        <v>8</v>
      </c>
      <c r="AD15" s="21">
        <v>8</v>
      </c>
      <c r="AE15" s="22"/>
      <c r="AF15" s="46"/>
      <c r="AG15" s="13"/>
      <c r="AH15" s="17">
        <f>SUM(E15:AD15)</f>
        <v>165</v>
      </c>
      <c r="AI15" s="404" t="s">
        <v>41</v>
      </c>
      <c r="AJ15" s="405"/>
      <c r="AK15" s="406">
        <v>35</v>
      </c>
      <c r="AL15" s="407"/>
      <c r="AM15" s="43"/>
    </row>
    <row r="16" spans="1:39" ht="8.25" customHeight="1" x14ac:dyDescent="0.2">
      <c r="A16" s="45"/>
      <c r="B16" s="48" t="s">
        <v>48</v>
      </c>
      <c r="C16" s="57"/>
      <c r="D16" s="50"/>
      <c r="E16" s="67"/>
      <c r="F16" s="67"/>
      <c r="G16" s="51"/>
      <c r="H16" s="52"/>
      <c r="I16" s="52"/>
      <c r="J16" s="58"/>
      <c r="K16" s="53"/>
      <c r="L16" s="49"/>
      <c r="M16" s="51"/>
      <c r="N16" s="51"/>
      <c r="O16" s="52"/>
      <c r="P16" s="52"/>
      <c r="Q16" s="58"/>
      <c r="R16" s="53"/>
      <c r="S16" s="49"/>
      <c r="T16" s="51"/>
      <c r="U16" s="51"/>
      <c r="V16" s="52"/>
      <c r="W16" s="52"/>
      <c r="X16" s="58"/>
      <c r="Y16" s="53"/>
      <c r="Z16" s="49"/>
      <c r="AA16" s="51"/>
      <c r="AB16" s="51"/>
      <c r="AC16" s="52"/>
      <c r="AD16" s="52"/>
      <c r="AE16" s="58"/>
      <c r="AF16" s="14"/>
      <c r="AG16" s="18"/>
      <c r="AH16" s="74"/>
      <c r="AI16" s="408" t="s">
        <v>40</v>
      </c>
      <c r="AJ16" s="409"/>
      <c r="AK16" s="410" t="s">
        <v>47</v>
      </c>
      <c r="AL16" s="411"/>
      <c r="AM16" s="1"/>
    </row>
    <row r="17" spans="1:39" ht="8.4499999999999993" customHeight="1" x14ac:dyDescent="0.2">
      <c r="A17" s="282">
        <v>2</v>
      </c>
      <c r="B17" s="355" t="s">
        <v>8</v>
      </c>
      <c r="C17" s="340"/>
      <c r="D17" s="342"/>
      <c r="E17" s="340"/>
      <c r="F17" s="350"/>
      <c r="G17" s="350"/>
      <c r="H17" s="350"/>
      <c r="I17" s="350"/>
      <c r="J17" s="350"/>
      <c r="K17" s="342"/>
      <c r="L17" s="340"/>
      <c r="M17" s="350"/>
      <c r="N17" s="350"/>
      <c r="O17" s="350"/>
      <c r="P17" s="350"/>
      <c r="Q17" s="350"/>
      <c r="R17" s="342"/>
      <c r="S17" s="340"/>
      <c r="T17" s="350"/>
      <c r="U17" s="350"/>
      <c r="V17" s="350"/>
      <c r="W17" s="350"/>
      <c r="X17" s="350"/>
      <c r="Y17" s="342"/>
      <c r="Z17" s="340"/>
      <c r="AA17" s="350"/>
      <c r="AB17" s="350"/>
      <c r="AC17" s="350"/>
      <c r="AD17" s="350"/>
      <c r="AE17" s="350"/>
      <c r="AF17" s="14"/>
      <c r="AG17" s="18"/>
      <c r="AH17" s="381" t="s">
        <v>47</v>
      </c>
      <c r="AI17" s="358" t="s">
        <v>36</v>
      </c>
      <c r="AJ17" s="359"/>
      <c r="AK17" s="368">
        <v>165</v>
      </c>
      <c r="AL17" s="369"/>
      <c r="AM17" s="314"/>
    </row>
    <row r="18" spans="1:39" ht="8.4499999999999993" customHeight="1" x14ac:dyDescent="0.2">
      <c r="A18" s="285"/>
      <c r="B18" s="364"/>
      <c r="C18" s="341"/>
      <c r="D18" s="383"/>
      <c r="E18" s="384"/>
      <c r="F18" s="380"/>
      <c r="G18" s="380"/>
      <c r="H18" s="380"/>
      <c r="I18" s="380"/>
      <c r="J18" s="380"/>
      <c r="K18" s="383"/>
      <c r="L18" s="384"/>
      <c r="M18" s="380"/>
      <c r="N18" s="380"/>
      <c r="O18" s="380"/>
      <c r="P18" s="380"/>
      <c r="Q18" s="380"/>
      <c r="R18" s="383"/>
      <c r="S18" s="384"/>
      <c r="T18" s="380"/>
      <c r="U18" s="380"/>
      <c r="V18" s="380"/>
      <c r="W18" s="380"/>
      <c r="X18" s="380"/>
      <c r="Y18" s="383"/>
      <c r="Z18" s="384"/>
      <c r="AA18" s="380"/>
      <c r="AB18" s="380"/>
      <c r="AC18" s="380"/>
      <c r="AD18" s="380"/>
      <c r="AE18" s="351"/>
      <c r="AF18" s="54"/>
      <c r="AG18" s="18"/>
      <c r="AH18" s="382"/>
      <c r="AI18" s="360"/>
      <c r="AJ18" s="361"/>
      <c r="AK18" s="370"/>
      <c r="AL18" s="371"/>
      <c r="AM18" s="314"/>
    </row>
    <row r="19" spans="1:39" ht="8.4499999999999993" customHeight="1" x14ac:dyDescent="0.2">
      <c r="A19" s="282">
        <v>3</v>
      </c>
      <c r="B19" s="355" t="s">
        <v>10</v>
      </c>
      <c r="C19" s="340"/>
      <c r="D19" s="342"/>
      <c r="E19" s="340"/>
      <c r="F19" s="350"/>
      <c r="G19" s="350"/>
      <c r="H19" s="350"/>
      <c r="I19" s="350"/>
      <c r="J19" s="350"/>
      <c r="K19" s="342"/>
      <c r="L19" s="340"/>
      <c r="M19" s="350"/>
      <c r="N19" s="350"/>
      <c r="O19" s="350"/>
      <c r="P19" s="350"/>
      <c r="Q19" s="350"/>
      <c r="R19" s="342"/>
      <c r="S19" s="340"/>
      <c r="T19" s="350"/>
      <c r="U19" s="350"/>
      <c r="V19" s="350"/>
      <c r="W19" s="350"/>
      <c r="X19" s="350"/>
      <c r="Y19" s="342"/>
      <c r="Z19" s="340"/>
      <c r="AA19" s="350"/>
      <c r="AB19" s="350"/>
      <c r="AC19" s="350"/>
      <c r="AD19" s="362"/>
      <c r="AE19" s="362"/>
      <c r="AF19" s="14"/>
      <c r="AG19" s="18"/>
      <c r="AH19" s="381" t="s">
        <v>47</v>
      </c>
      <c r="AI19" s="346" t="s">
        <v>30</v>
      </c>
      <c r="AJ19" s="347"/>
      <c r="AK19" s="413">
        <v>20</v>
      </c>
      <c r="AL19" s="311"/>
      <c r="AM19" s="314"/>
    </row>
    <row r="20" spans="1:39" ht="8.4499999999999993" customHeight="1" thickBot="1" x14ac:dyDescent="0.25">
      <c r="A20" s="285"/>
      <c r="B20" s="364"/>
      <c r="C20" s="341"/>
      <c r="D20" s="343"/>
      <c r="E20" s="341"/>
      <c r="F20" s="351"/>
      <c r="G20" s="351"/>
      <c r="H20" s="351"/>
      <c r="I20" s="351"/>
      <c r="J20" s="351"/>
      <c r="K20" s="343"/>
      <c r="L20" s="341"/>
      <c r="M20" s="351"/>
      <c r="N20" s="351"/>
      <c r="O20" s="351"/>
      <c r="P20" s="351"/>
      <c r="Q20" s="351"/>
      <c r="R20" s="343"/>
      <c r="S20" s="341"/>
      <c r="T20" s="351"/>
      <c r="U20" s="351"/>
      <c r="V20" s="351"/>
      <c r="W20" s="351"/>
      <c r="X20" s="351"/>
      <c r="Y20" s="343"/>
      <c r="Z20" s="341"/>
      <c r="AA20" s="351"/>
      <c r="AB20" s="351"/>
      <c r="AC20" s="351"/>
      <c r="AD20" s="363"/>
      <c r="AE20" s="363"/>
      <c r="AF20" s="54"/>
      <c r="AG20" s="18"/>
      <c r="AH20" s="382"/>
      <c r="AI20" s="348"/>
      <c r="AJ20" s="349"/>
      <c r="AK20" s="312"/>
      <c r="AL20" s="313"/>
      <c r="AM20" s="314"/>
    </row>
    <row r="21" spans="1:39" ht="17.100000000000001" customHeight="1" thickBot="1" x14ac:dyDescent="0.25">
      <c r="A21" s="38">
        <v>4</v>
      </c>
      <c r="B21" s="32" t="s">
        <v>31</v>
      </c>
      <c r="C21" s="315"/>
      <c r="D21" s="317"/>
      <c r="E21" s="315">
        <v>42</v>
      </c>
      <c r="F21" s="316"/>
      <c r="G21" s="316"/>
      <c r="H21" s="316"/>
      <c r="I21" s="316"/>
      <c r="J21" s="316"/>
      <c r="K21" s="317"/>
      <c r="L21" s="315">
        <v>40</v>
      </c>
      <c r="M21" s="316"/>
      <c r="N21" s="316"/>
      <c r="O21" s="316"/>
      <c r="P21" s="316"/>
      <c r="Q21" s="316"/>
      <c r="R21" s="317"/>
      <c r="S21" s="315">
        <v>43</v>
      </c>
      <c r="T21" s="316"/>
      <c r="U21" s="316"/>
      <c r="V21" s="316"/>
      <c r="W21" s="316"/>
      <c r="X21" s="316"/>
      <c r="Y21" s="317"/>
      <c r="Z21" s="315">
        <v>40</v>
      </c>
      <c r="AA21" s="316"/>
      <c r="AB21" s="316"/>
      <c r="AC21" s="316"/>
      <c r="AD21" s="316"/>
      <c r="AE21" s="379"/>
      <c r="AF21" s="14"/>
      <c r="AG21" s="18"/>
      <c r="AH21" s="318"/>
      <c r="AI21" s="72" t="s">
        <v>42</v>
      </c>
      <c r="AJ21" s="321" t="s">
        <v>43</v>
      </c>
      <c r="AK21" s="321"/>
      <c r="AL21" s="73" t="s">
        <v>35</v>
      </c>
      <c r="AM21" s="1"/>
    </row>
    <row r="22" spans="1:39" ht="8.4499999999999993" customHeight="1" x14ac:dyDescent="0.2">
      <c r="A22" s="282">
        <v>5</v>
      </c>
      <c r="B22" s="355" t="s">
        <v>34</v>
      </c>
      <c r="C22" s="322"/>
      <c r="D22" s="324"/>
      <c r="E22" s="322"/>
      <c r="F22" s="323"/>
      <c r="G22" s="323"/>
      <c r="H22" s="323"/>
      <c r="I22" s="323"/>
      <c r="J22" s="323"/>
      <c r="K22" s="324"/>
      <c r="L22" s="322"/>
      <c r="M22" s="323"/>
      <c r="N22" s="323"/>
      <c r="O22" s="323"/>
      <c r="P22" s="323"/>
      <c r="Q22" s="323"/>
      <c r="R22" s="324"/>
      <c r="S22" s="322" t="s">
        <v>39</v>
      </c>
      <c r="T22" s="323"/>
      <c r="U22" s="323"/>
      <c r="V22" s="323"/>
      <c r="W22" s="323"/>
      <c r="X22" s="323"/>
      <c r="Y22" s="324"/>
      <c r="Z22" s="322"/>
      <c r="AA22" s="323"/>
      <c r="AB22" s="323"/>
      <c r="AC22" s="323"/>
      <c r="AD22" s="323"/>
      <c r="AE22" s="377"/>
      <c r="AF22" s="14"/>
      <c r="AG22" s="18"/>
      <c r="AH22" s="319"/>
      <c r="AI22" s="328">
        <f>SUM(AK15:AL18)-AK19</f>
        <v>180</v>
      </c>
      <c r="AJ22" s="330">
        <v>160</v>
      </c>
      <c r="AK22" s="331"/>
      <c r="AL22" s="334">
        <f>AI22-AJ22</f>
        <v>20</v>
      </c>
      <c r="AM22" s="314"/>
    </row>
    <row r="23" spans="1:39" ht="8.4499999999999993" customHeight="1" thickBot="1" x14ac:dyDescent="0.25">
      <c r="A23" s="285"/>
      <c r="B23" s="356"/>
      <c r="C23" s="325"/>
      <c r="D23" s="327"/>
      <c r="E23" s="325"/>
      <c r="F23" s="326"/>
      <c r="G23" s="326"/>
      <c r="H23" s="326"/>
      <c r="I23" s="326"/>
      <c r="J23" s="326"/>
      <c r="K23" s="327"/>
      <c r="L23" s="325"/>
      <c r="M23" s="326"/>
      <c r="N23" s="326"/>
      <c r="O23" s="326"/>
      <c r="P23" s="326"/>
      <c r="Q23" s="326"/>
      <c r="R23" s="327"/>
      <c r="S23" s="325"/>
      <c r="T23" s="326"/>
      <c r="U23" s="326"/>
      <c r="V23" s="326"/>
      <c r="W23" s="326"/>
      <c r="X23" s="326"/>
      <c r="Y23" s="327"/>
      <c r="Z23" s="325"/>
      <c r="AA23" s="326"/>
      <c r="AB23" s="326"/>
      <c r="AC23" s="326"/>
      <c r="AD23" s="326"/>
      <c r="AE23" s="378"/>
      <c r="AF23" s="55"/>
      <c r="AG23" s="19"/>
      <c r="AH23" s="320"/>
      <c r="AI23" s="329"/>
      <c r="AJ23" s="332"/>
      <c r="AK23" s="333"/>
      <c r="AL23" s="335"/>
      <c r="AM23" s="314"/>
    </row>
    <row r="24" spans="1:39" x14ac:dyDescent="0.2">
      <c r="A24" s="286"/>
      <c r="B24" s="352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4"/>
      <c r="AM24" s="7"/>
    </row>
    <row r="25" spans="1:39" ht="8.4499999999999993" customHeight="1" x14ac:dyDescent="0.2">
      <c r="A25" s="235"/>
      <c r="B25" s="372" t="s">
        <v>19</v>
      </c>
      <c r="C25" s="2"/>
      <c r="D25" s="374" t="s">
        <v>20</v>
      </c>
      <c r="E25" s="375"/>
      <c r="F25" s="375"/>
      <c r="G25" s="375"/>
      <c r="H25" s="375"/>
      <c r="I25" s="375"/>
      <c r="J25" s="376"/>
      <c r="K25" s="374" t="s">
        <v>21</v>
      </c>
      <c r="L25" s="375"/>
      <c r="M25" s="375"/>
      <c r="N25" s="375"/>
      <c r="O25" s="375"/>
      <c r="P25" s="375"/>
      <c r="Q25" s="376"/>
      <c r="R25" s="374" t="s">
        <v>22</v>
      </c>
      <c r="S25" s="375"/>
      <c r="T25" s="375"/>
      <c r="U25" s="375"/>
      <c r="V25" s="375"/>
      <c r="W25" s="375"/>
      <c r="X25" s="376"/>
      <c r="Y25" s="374" t="s">
        <v>23</v>
      </c>
      <c r="Z25" s="375"/>
      <c r="AA25" s="375"/>
      <c r="AB25" s="375"/>
      <c r="AC25" s="375"/>
      <c r="AD25" s="375"/>
      <c r="AE25" s="376"/>
      <c r="AF25" s="374" t="s">
        <v>26</v>
      </c>
      <c r="AG25" s="376"/>
      <c r="AH25" s="394" t="s">
        <v>5</v>
      </c>
      <c r="AI25" s="328" t="s">
        <v>24</v>
      </c>
      <c r="AJ25" s="328"/>
      <c r="AK25" s="328" t="s">
        <v>25</v>
      </c>
      <c r="AL25" s="328"/>
      <c r="AM25" s="365"/>
    </row>
    <row r="26" spans="1:39" ht="8.4499999999999993" customHeight="1" thickBot="1" x14ac:dyDescent="0.25">
      <c r="A26" s="287"/>
      <c r="B26" s="373"/>
      <c r="C26" s="3">
        <v>1</v>
      </c>
      <c r="D26" s="33">
        <v>2</v>
      </c>
      <c r="E26" s="34">
        <v>3</v>
      </c>
      <c r="F26" s="34">
        <v>4</v>
      </c>
      <c r="G26" s="34">
        <v>5</v>
      </c>
      <c r="H26" s="34">
        <v>6</v>
      </c>
      <c r="I26" s="34">
        <v>7</v>
      </c>
      <c r="J26" s="35">
        <v>8</v>
      </c>
      <c r="K26" s="33">
        <v>9</v>
      </c>
      <c r="L26" s="34">
        <v>10</v>
      </c>
      <c r="M26" s="34">
        <v>11</v>
      </c>
      <c r="N26" s="34">
        <v>12</v>
      </c>
      <c r="O26" s="34">
        <v>13</v>
      </c>
      <c r="P26" s="34">
        <v>14</v>
      </c>
      <c r="Q26" s="35">
        <v>15</v>
      </c>
      <c r="R26" s="33">
        <v>16</v>
      </c>
      <c r="S26" s="34">
        <v>17</v>
      </c>
      <c r="T26" s="34">
        <v>18</v>
      </c>
      <c r="U26" s="34">
        <v>19</v>
      </c>
      <c r="V26" s="34">
        <v>20</v>
      </c>
      <c r="W26" s="34">
        <v>21</v>
      </c>
      <c r="X26" s="35">
        <v>22</v>
      </c>
      <c r="Y26" s="33">
        <v>23</v>
      </c>
      <c r="Z26" s="34">
        <v>24</v>
      </c>
      <c r="AA26" s="34">
        <v>25</v>
      </c>
      <c r="AB26" s="34">
        <v>26</v>
      </c>
      <c r="AC26" s="34">
        <v>27</v>
      </c>
      <c r="AD26" s="34">
        <v>28</v>
      </c>
      <c r="AE26" s="35">
        <v>29</v>
      </c>
      <c r="AF26" s="33">
        <v>30</v>
      </c>
      <c r="AG26" s="35">
        <v>31</v>
      </c>
      <c r="AH26" s="395"/>
      <c r="AI26" s="367">
        <v>22</v>
      </c>
      <c r="AJ26" s="367"/>
      <c r="AK26" s="367">
        <v>176</v>
      </c>
      <c r="AL26" s="367"/>
      <c r="AM26" s="366"/>
    </row>
    <row r="27" spans="1:39" ht="17.100000000000001" customHeight="1" x14ac:dyDescent="0.2">
      <c r="A27" s="38">
        <v>1</v>
      </c>
      <c r="B27" s="40" t="s">
        <v>6</v>
      </c>
      <c r="C27" s="10"/>
      <c r="D27" s="68"/>
      <c r="E27" s="69"/>
      <c r="F27" s="17">
        <v>8</v>
      </c>
      <c r="G27" s="21">
        <v>8</v>
      </c>
      <c r="H27" s="21">
        <v>8</v>
      </c>
      <c r="I27" s="22"/>
      <c r="J27" s="46"/>
      <c r="K27" s="20">
        <v>5</v>
      </c>
      <c r="L27" s="17">
        <v>5</v>
      </c>
      <c r="M27" s="17">
        <v>5</v>
      </c>
      <c r="N27" s="21">
        <v>5</v>
      </c>
      <c r="O27" s="21">
        <v>5</v>
      </c>
      <c r="P27" s="22"/>
      <c r="Q27" s="46"/>
      <c r="R27" s="20"/>
      <c r="S27" s="17"/>
      <c r="T27" s="17"/>
      <c r="U27" s="21"/>
      <c r="V27" s="21"/>
      <c r="W27" s="22"/>
      <c r="X27" s="46"/>
      <c r="Y27" s="20">
        <v>8</v>
      </c>
      <c r="Z27" s="17">
        <v>8</v>
      </c>
      <c r="AA27" s="17">
        <v>8</v>
      </c>
      <c r="AB27" s="21">
        <v>8</v>
      </c>
      <c r="AC27" s="21">
        <v>8</v>
      </c>
      <c r="AD27" s="22"/>
      <c r="AE27" s="46"/>
      <c r="AF27" s="20">
        <v>9</v>
      </c>
      <c r="AG27" s="41">
        <v>9</v>
      </c>
      <c r="AH27" s="17">
        <v>107</v>
      </c>
      <c r="AI27" s="404" t="s">
        <v>41</v>
      </c>
      <c r="AJ27" s="405"/>
      <c r="AK27" s="406">
        <v>20</v>
      </c>
      <c r="AL27" s="407"/>
      <c r="AM27" s="43"/>
    </row>
    <row r="28" spans="1:39" ht="9" customHeight="1" x14ac:dyDescent="0.2">
      <c r="A28" s="45"/>
      <c r="B28" s="48" t="s">
        <v>48</v>
      </c>
      <c r="C28" s="59"/>
      <c r="D28" s="78" t="s">
        <v>29</v>
      </c>
      <c r="E28" s="79" t="s">
        <v>29</v>
      </c>
      <c r="F28" s="42"/>
      <c r="G28" s="26"/>
      <c r="H28" s="26"/>
      <c r="I28" s="27"/>
      <c r="J28" s="60"/>
      <c r="K28" s="25"/>
      <c r="L28" s="42"/>
      <c r="M28" s="70"/>
      <c r="N28" s="65"/>
      <c r="O28" s="26"/>
      <c r="P28" s="27"/>
      <c r="Q28" s="60"/>
      <c r="R28" s="25"/>
      <c r="S28" s="42"/>
      <c r="T28" s="42"/>
      <c r="U28" s="26"/>
      <c r="V28" s="26"/>
      <c r="W28" s="27"/>
      <c r="X28" s="60"/>
      <c r="Y28" s="25"/>
      <c r="Z28" s="42"/>
      <c r="AA28" s="42"/>
      <c r="AB28" s="26"/>
      <c r="AC28" s="26"/>
      <c r="AD28" s="27"/>
      <c r="AE28" s="60"/>
      <c r="AF28" s="25"/>
      <c r="AG28" s="61"/>
      <c r="AH28" s="71"/>
      <c r="AI28" s="408" t="s">
        <v>40</v>
      </c>
      <c r="AJ28" s="409"/>
      <c r="AK28" s="410" t="s">
        <v>47</v>
      </c>
      <c r="AL28" s="411"/>
      <c r="AM28" s="1"/>
    </row>
    <row r="29" spans="1:39" ht="8.4499999999999993" customHeight="1" x14ac:dyDescent="0.2">
      <c r="A29" s="282">
        <v>2</v>
      </c>
      <c r="B29" s="355" t="s">
        <v>8</v>
      </c>
      <c r="C29" s="344"/>
      <c r="D29" s="340"/>
      <c r="E29" s="350"/>
      <c r="F29" s="350"/>
      <c r="G29" s="350"/>
      <c r="H29" s="350"/>
      <c r="I29" s="350"/>
      <c r="J29" s="342"/>
      <c r="K29" s="340">
        <v>3</v>
      </c>
      <c r="L29" s="350">
        <v>3</v>
      </c>
      <c r="M29" s="350">
        <v>3</v>
      </c>
      <c r="N29" s="350">
        <v>3</v>
      </c>
      <c r="O29" s="350">
        <v>3</v>
      </c>
      <c r="P29" s="350"/>
      <c r="Q29" s="342"/>
      <c r="R29" s="340">
        <v>2</v>
      </c>
      <c r="S29" s="350">
        <v>2</v>
      </c>
      <c r="T29" s="350">
        <v>3</v>
      </c>
      <c r="U29" s="350">
        <v>3</v>
      </c>
      <c r="V29" s="350">
        <v>3</v>
      </c>
      <c r="W29" s="350"/>
      <c r="X29" s="342"/>
      <c r="Y29" s="340"/>
      <c r="Z29" s="350"/>
      <c r="AA29" s="350"/>
      <c r="AB29" s="350"/>
      <c r="AC29" s="350"/>
      <c r="AD29" s="350"/>
      <c r="AE29" s="342"/>
      <c r="AF29" s="340"/>
      <c r="AG29" s="342"/>
      <c r="AH29" s="344">
        <v>28</v>
      </c>
      <c r="AI29" s="358" t="s">
        <v>37</v>
      </c>
      <c r="AJ29" s="359"/>
      <c r="AK29" s="368">
        <f>SUM(AH27,AH29,AH31)</f>
        <v>162</v>
      </c>
      <c r="AL29" s="369"/>
      <c r="AM29" s="314"/>
    </row>
    <row r="30" spans="1:39" ht="8.4499999999999993" customHeight="1" x14ac:dyDescent="0.2">
      <c r="A30" s="285"/>
      <c r="B30" s="364"/>
      <c r="C30" s="345"/>
      <c r="D30" s="341"/>
      <c r="E30" s="351"/>
      <c r="F30" s="351"/>
      <c r="G30" s="351"/>
      <c r="H30" s="351"/>
      <c r="I30" s="351"/>
      <c r="J30" s="343"/>
      <c r="K30" s="341"/>
      <c r="L30" s="351"/>
      <c r="M30" s="351"/>
      <c r="N30" s="351"/>
      <c r="O30" s="351"/>
      <c r="P30" s="351"/>
      <c r="Q30" s="343"/>
      <c r="R30" s="341"/>
      <c r="S30" s="351"/>
      <c r="T30" s="351"/>
      <c r="U30" s="351"/>
      <c r="V30" s="351"/>
      <c r="W30" s="351"/>
      <c r="X30" s="343"/>
      <c r="Y30" s="341"/>
      <c r="Z30" s="351"/>
      <c r="AA30" s="351"/>
      <c r="AB30" s="351"/>
      <c r="AC30" s="351"/>
      <c r="AD30" s="351"/>
      <c r="AE30" s="343"/>
      <c r="AF30" s="341"/>
      <c r="AG30" s="343"/>
      <c r="AH30" s="345"/>
      <c r="AI30" s="360"/>
      <c r="AJ30" s="361"/>
      <c r="AK30" s="370"/>
      <c r="AL30" s="371"/>
      <c r="AM30" s="314"/>
    </row>
    <row r="31" spans="1:39" ht="8.4499999999999993" customHeight="1" x14ac:dyDescent="0.2">
      <c r="A31" s="282">
        <v>3</v>
      </c>
      <c r="B31" s="355" t="s">
        <v>10</v>
      </c>
      <c r="C31" s="344"/>
      <c r="D31" s="340"/>
      <c r="E31" s="350"/>
      <c r="F31" s="350"/>
      <c r="G31" s="350"/>
      <c r="H31" s="350"/>
      <c r="I31" s="350"/>
      <c r="J31" s="342"/>
      <c r="K31" s="340"/>
      <c r="L31" s="350"/>
      <c r="M31" s="350"/>
      <c r="N31" s="350"/>
      <c r="O31" s="350"/>
      <c r="P31" s="350"/>
      <c r="Q31" s="342"/>
      <c r="R31" s="340">
        <v>6</v>
      </c>
      <c r="S31" s="350">
        <v>6</v>
      </c>
      <c r="T31" s="350">
        <v>5</v>
      </c>
      <c r="U31" s="350">
        <v>5</v>
      </c>
      <c r="V31" s="350">
        <v>5</v>
      </c>
      <c r="W31" s="350"/>
      <c r="X31" s="342"/>
      <c r="Y31" s="340"/>
      <c r="Z31" s="350"/>
      <c r="AA31" s="350"/>
      <c r="AB31" s="350"/>
      <c r="AC31" s="350"/>
      <c r="AD31" s="362"/>
      <c r="AE31" s="338"/>
      <c r="AF31" s="340"/>
      <c r="AG31" s="342"/>
      <c r="AH31" s="344">
        <v>27</v>
      </c>
      <c r="AI31" s="346" t="s">
        <v>30</v>
      </c>
      <c r="AJ31" s="347"/>
      <c r="AK31" s="310" t="s">
        <v>47</v>
      </c>
      <c r="AL31" s="311"/>
      <c r="AM31" s="314"/>
    </row>
    <row r="32" spans="1:39" ht="8.4499999999999993" customHeight="1" thickBot="1" x14ac:dyDescent="0.25">
      <c r="A32" s="285"/>
      <c r="B32" s="364"/>
      <c r="C32" s="345"/>
      <c r="D32" s="341"/>
      <c r="E32" s="351"/>
      <c r="F32" s="351"/>
      <c r="G32" s="351"/>
      <c r="H32" s="351"/>
      <c r="I32" s="351"/>
      <c r="J32" s="343"/>
      <c r="K32" s="341"/>
      <c r="L32" s="351"/>
      <c r="M32" s="351"/>
      <c r="N32" s="351"/>
      <c r="O32" s="351"/>
      <c r="P32" s="351"/>
      <c r="Q32" s="343"/>
      <c r="R32" s="341"/>
      <c r="S32" s="351"/>
      <c r="T32" s="351"/>
      <c r="U32" s="351"/>
      <c r="V32" s="351"/>
      <c r="W32" s="351"/>
      <c r="X32" s="343"/>
      <c r="Y32" s="341"/>
      <c r="Z32" s="351"/>
      <c r="AA32" s="351"/>
      <c r="AB32" s="351"/>
      <c r="AC32" s="351"/>
      <c r="AD32" s="363"/>
      <c r="AE32" s="339"/>
      <c r="AF32" s="341"/>
      <c r="AG32" s="343"/>
      <c r="AH32" s="345"/>
      <c r="AI32" s="348"/>
      <c r="AJ32" s="349"/>
      <c r="AK32" s="312"/>
      <c r="AL32" s="313"/>
      <c r="AM32" s="314"/>
    </row>
    <row r="33" spans="1:39" ht="17.100000000000001" customHeight="1" thickBot="1" x14ac:dyDescent="0.25">
      <c r="A33" s="38">
        <v>4</v>
      </c>
      <c r="B33" s="32" t="s">
        <v>31</v>
      </c>
      <c r="C33" s="37"/>
      <c r="D33" s="315">
        <v>24</v>
      </c>
      <c r="E33" s="316"/>
      <c r="F33" s="316"/>
      <c r="G33" s="316"/>
      <c r="H33" s="316"/>
      <c r="I33" s="316"/>
      <c r="J33" s="317"/>
      <c r="K33" s="315">
        <v>40</v>
      </c>
      <c r="L33" s="316"/>
      <c r="M33" s="316"/>
      <c r="N33" s="316"/>
      <c r="O33" s="316"/>
      <c r="P33" s="316"/>
      <c r="Q33" s="317"/>
      <c r="R33" s="315">
        <v>40</v>
      </c>
      <c r="S33" s="316"/>
      <c r="T33" s="316"/>
      <c r="U33" s="316"/>
      <c r="V33" s="316"/>
      <c r="W33" s="316"/>
      <c r="X33" s="317"/>
      <c r="Y33" s="315">
        <v>40</v>
      </c>
      <c r="Z33" s="316"/>
      <c r="AA33" s="316"/>
      <c r="AB33" s="316"/>
      <c r="AC33" s="316"/>
      <c r="AD33" s="316"/>
      <c r="AE33" s="317"/>
      <c r="AF33" s="315">
        <v>18</v>
      </c>
      <c r="AG33" s="317"/>
      <c r="AH33" s="318"/>
      <c r="AI33" s="72" t="s">
        <v>44</v>
      </c>
      <c r="AJ33" s="321" t="s">
        <v>25</v>
      </c>
      <c r="AK33" s="321"/>
      <c r="AL33" s="73" t="s">
        <v>38</v>
      </c>
      <c r="AM33" s="1"/>
    </row>
    <row r="34" spans="1:39" ht="8.4499999999999993" customHeight="1" x14ac:dyDescent="0.2">
      <c r="A34" s="282">
        <v>5</v>
      </c>
      <c r="B34" s="355" t="s">
        <v>34</v>
      </c>
      <c r="C34" s="344"/>
      <c r="D34" s="322"/>
      <c r="E34" s="323"/>
      <c r="F34" s="323"/>
      <c r="G34" s="323"/>
      <c r="H34" s="323"/>
      <c r="I34" s="323"/>
      <c r="J34" s="324"/>
      <c r="K34" s="322"/>
      <c r="L34" s="323"/>
      <c r="M34" s="323"/>
      <c r="N34" s="323"/>
      <c r="O34" s="323"/>
      <c r="P34" s="323"/>
      <c r="Q34" s="324"/>
      <c r="R34" s="322"/>
      <c r="S34" s="323"/>
      <c r="T34" s="323"/>
      <c r="U34" s="323"/>
      <c r="V34" s="323"/>
      <c r="W34" s="323"/>
      <c r="X34" s="324"/>
      <c r="Y34" s="322" t="s">
        <v>39</v>
      </c>
      <c r="Z34" s="323"/>
      <c r="AA34" s="323"/>
      <c r="AB34" s="323"/>
      <c r="AC34" s="323"/>
      <c r="AD34" s="323"/>
      <c r="AE34" s="324"/>
      <c r="AF34" s="322"/>
      <c r="AG34" s="324"/>
      <c r="AH34" s="319"/>
      <c r="AI34" s="328">
        <f>SUM(AK27:AL30)</f>
        <v>182</v>
      </c>
      <c r="AJ34" s="330">
        <v>176</v>
      </c>
      <c r="AK34" s="331"/>
      <c r="AL34" s="334">
        <f>AI34-AJ34</f>
        <v>6</v>
      </c>
      <c r="AM34" s="336"/>
    </row>
    <row r="35" spans="1:39" ht="8.4499999999999993" customHeight="1" thickBot="1" x14ac:dyDescent="0.25">
      <c r="A35" s="285"/>
      <c r="B35" s="356"/>
      <c r="C35" s="357"/>
      <c r="D35" s="325"/>
      <c r="E35" s="326"/>
      <c r="F35" s="326"/>
      <c r="G35" s="326"/>
      <c r="H35" s="326"/>
      <c r="I35" s="326"/>
      <c r="J35" s="327"/>
      <c r="K35" s="325"/>
      <c r="L35" s="326"/>
      <c r="M35" s="326"/>
      <c r="N35" s="326"/>
      <c r="O35" s="326"/>
      <c r="P35" s="326"/>
      <c r="Q35" s="327"/>
      <c r="R35" s="325"/>
      <c r="S35" s="326"/>
      <c r="T35" s="326"/>
      <c r="U35" s="326"/>
      <c r="V35" s="326"/>
      <c r="W35" s="326"/>
      <c r="X35" s="327"/>
      <c r="Y35" s="325"/>
      <c r="Z35" s="326"/>
      <c r="AA35" s="326"/>
      <c r="AB35" s="326"/>
      <c r="AC35" s="326"/>
      <c r="AD35" s="326"/>
      <c r="AE35" s="327"/>
      <c r="AF35" s="325"/>
      <c r="AG35" s="327"/>
      <c r="AH35" s="320"/>
      <c r="AI35" s="329"/>
      <c r="AJ35" s="332"/>
      <c r="AK35" s="333"/>
      <c r="AL35" s="335"/>
      <c r="AM35" s="337"/>
    </row>
    <row r="36" spans="1:39" x14ac:dyDescent="0.2">
      <c r="A36" s="44"/>
      <c r="B36" s="352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  <c r="AI36" s="353"/>
      <c r="AJ36" s="353"/>
      <c r="AK36" s="353"/>
      <c r="AL36" s="354"/>
      <c r="AM36" s="7"/>
    </row>
  </sheetData>
  <sheetProtection algorithmName="SHA-512" hashValue="BwLktquHl683rrjtYt2NGqdFLR1uSs+v7ArMqm0Wk8tHQWr9oNyWIGABPBn8N9OeVUiu8HUwJu6Sg3SGIeFdvg==" saltValue="ztcN697aVAOVty/SEN7teQ==" spinCount="100000" sheet="1" objects="1" scenarios="1"/>
  <mergeCells count="325">
    <mergeCell ref="AI15:AJ15"/>
    <mergeCell ref="AK15:AL15"/>
    <mergeCell ref="AI16:AJ16"/>
    <mergeCell ref="AK16:AL16"/>
    <mergeCell ref="AI27:AJ27"/>
    <mergeCell ref="AK27:AL27"/>
    <mergeCell ref="AI28:AJ28"/>
    <mergeCell ref="AK28:AL28"/>
    <mergeCell ref="AH1:AH2"/>
    <mergeCell ref="AI1:AJ1"/>
    <mergeCell ref="AK1:AL1"/>
    <mergeCell ref="AI3:AJ3"/>
    <mergeCell ref="AK3:AL3"/>
    <mergeCell ref="AI4:AJ4"/>
    <mergeCell ref="AK4:AL4"/>
    <mergeCell ref="AH19:AH20"/>
    <mergeCell ref="AI19:AJ20"/>
    <mergeCell ref="AK19:AL20"/>
    <mergeCell ref="AH25:AH26"/>
    <mergeCell ref="AI25:AJ25"/>
    <mergeCell ref="AK25:AL25"/>
    <mergeCell ref="AJ21:AK21"/>
    <mergeCell ref="AL22:AL23"/>
    <mergeCell ref="AK13:AL13"/>
    <mergeCell ref="AM1:AM2"/>
    <mergeCell ref="AI2:AJ2"/>
    <mergeCell ref="AK2:AL2"/>
    <mergeCell ref="B1:B2"/>
    <mergeCell ref="C1:G1"/>
    <mergeCell ref="H1:N1"/>
    <mergeCell ref="O1:U1"/>
    <mergeCell ref="V1:AB1"/>
    <mergeCell ref="AC1:AG1"/>
    <mergeCell ref="D5:D6"/>
    <mergeCell ref="E5:E6"/>
    <mergeCell ref="F5:F6"/>
    <mergeCell ref="G5:G6"/>
    <mergeCell ref="H5:H6"/>
    <mergeCell ref="AK5:AL6"/>
    <mergeCell ref="AG5:AG6"/>
    <mergeCell ref="AH5:AH6"/>
    <mergeCell ref="AI5:AJ6"/>
    <mergeCell ref="T5:T6"/>
    <mergeCell ref="I5:I6"/>
    <mergeCell ref="J5:J6"/>
    <mergeCell ref="K5:K6"/>
    <mergeCell ref="L5:L6"/>
    <mergeCell ref="M5:M6"/>
    <mergeCell ref="N5:N6"/>
    <mergeCell ref="A7:A8"/>
    <mergeCell ref="B7:B8"/>
    <mergeCell ref="C7:C8"/>
    <mergeCell ref="D7:D8"/>
    <mergeCell ref="E7:E8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F7:F8"/>
    <mergeCell ref="A5:A6"/>
    <mergeCell ref="B5:B6"/>
    <mergeCell ref="C5:C6"/>
    <mergeCell ref="AM5:AM6"/>
    <mergeCell ref="AE5:AE6"/>
    <mergeCell ref="AF5:AF6"/>
    <mergeCell ref="R7:R8"/>
    <mergeCell ref="AE7:AE8"/>
    <mergeCell ref="AF7:AF8"/>
    <mergeCell ref="AG7:AG8"/>
    <mergeCell ref="AH7:AH8"/>
    <mergeCell ref="AI7:AJ8"/>
    <mergeCell ref="AK7:AL8"/>
    <mergeCell ref="G7:G8"/>
    <mergeCell ref="H7:H8"/>
    <mergeCell ref="I7:I8"/>
    <mergeCell ref="J7:J8"/>
    <mergeCell ref="K7:K8"/>
    <mergeCell ref="T7:T8"/>
    <mergeCell ref="U7:U8"/>
    <mergeCell ref="V7:V8"/>
    <mergeCell ref="AD7:AD8"/>
    <mergeCell ref="X7:X8"/>
    <mergeCell ref="Y7:Y8"/>
    <mergeCell ref="Z7:Z8"/>
    <mergeCell ref="AA7:AA8"/>
    <mergeCell ref="AB7:AB8"/>
    <mergeCell ref="AC7:AC8"/>
    <mergeCell ref="W7:W8"/>
    <mergeCell ref="L7:L8"/>
    <mergeCell ref="M7:M8"/>
    <mergeCell ref="N7:N8"/>
    <mergeCell ref="O7:O8"/>
    <mergeCell ref="P7:P8"/>
    <mergeCell ref="S7:S8"/>
    <mergeCell ref="Q7:Q8"/>
    <mergeCell ref="B10:B11"/>
    <mergeCell ref="C10:G11"/>
    <mergeCell ref="H10:N11"/>
    <mergeCell ref="O10:U11"/>
    <mergeCell ref="V10:AB11"/>
    <mergeCell ref="Z13:AG13"/>
    <mergeCell ref="AH13:AH14"/>
    <mergeCell ref="AI13:AJ13"/>
    <mergeCell ref="AH9:AH11"/>
    <mergeCell ref="AJ9:AK9"/>
    <mergeCell ref="AC10:AG11"/>
    <mergeCell ref="AI10:AI11"/>
    <mergeCell ref="C9:G9"/>
    <mergeCell ref="H9:N9"/>
    <mergeCell ref="O9:U9"/>
    <mergeCell ref="V9:AB9"/>
    <mergeCell ref="AM13:AM14"/>
    <mergeCell ref="AI14:AJ14"/>
    <mergeCell ref="AK14:AL14"/>
    <mergeCell ref="AJ10:AK11"/>
    <mergeCell ref="AL10:AL11"/>
    <mergeCell ref="AM10:AM11"/>
    <mergeCell ref="AC9:AG9"/>
    <mergeCell ref="A17:A18"/>
    <mergeCell ref="B17:B18"/>
    <mergeCell ref="C17:C18"/>
    <mergeCell ref="D17:D18"/>
    <mergeCell ref="E17:E18"/>
    <mergeCell ref="F17:F18"/>
    <mergeCell ref="G17:G18"/>
    <mergeCell ref="H17:H18"/>
    <mergeCell ref="Q17:Q18"/>
    <mergeCell ref="A12:A14"/>
    <mergeCell ref="B12:AL12"/>
    <mergeCell ref="B13:B14"/>
    <mergeCell ref="C13:D13"/>
    <mergeCell ref="E13:K13"/>
    <mergeCell ref="L13:R13"/>
    <mergeCell ref="S13:Y13"/>
    <mergeCell ref="A10:A11"/>
    <mergeCell ref="A19:A20"/>
    <mergeCell ref="B19:B20"/>
    <mergeCell ref="C19:C20"/>
    <mergeCell ref="D19:D20"/>
    <mergeCell ref="E19:E20"/>
    <mergeCell ref="F19:F20"/>
    <mergeCell ref="G19:G20"/>
    <mergeCell ref="AA17:AA18"/>
    <mergeCell ref="AB17:AB18"/>
    <mergeCell ref="U17:U18"/>
    <mergeCell ref="V17:V18"/>
    <mergeCell ref="W17:W18"/>
    <mergeCell ref="X17:X18"/>
    <mergeCell ref="Y17:Y18"/>
    <mergeCell ref="Z17:Z18"/>
    <mergeCell ref="O17:O18"/>
    <mergeCell ref="P17:P18"/>
    <mergeCell ref="P19:P20"/>
    <mergeCell ref="Q19:Q20"/>
    <mergeCell ref="R17:R18"/>
    <mergeCell ref="S17:S18"/>
    <mergeCell ref="T17:T18"/>
    <mergeCell ref="I17:I18"/>
    <mergeCell ref="J17:J18"/>
    <mergeCell ref="J19:J20"/>
    <mergeCell ref="K19:K20"/>
    <mergeCell ref="L19:L20"/>
    <mergeCell ref="M19:M20"/>
    <mergeCell ref="M17:M18"/>
    <mergeCell ref="N17:N18"/>
    <mergeCell ref="AM17:AM18"/>
    <mergeCell ref="AC17:AC18"/>
    <mergeCell ref="AD17:AD18"/>
    <mergeCell ref="AE17:AE18"/>
    <mergeCell ref="AH17:AH18"/>
    <mergeCell ref="K17:K18"/>
    <mergeCell ref="L17:L18"/>
    <mergeCell ref="AI17:AJ18"/>
    <mergeCell ref="AK17:AL18"/>
    <mergeCell ref="AM19:AM20"/>
    <mergeCell ref="C21:D21"/>
    <mergeCell ref="E21:K21"/>
    <mergeCell ref="L21:R21"/>
    <mergeCell ref="S21:Y21"/>
    <mergeCell ref="Z21:AE21"/>
    <mergeCell ref="AH21:AH23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R19:R20"/>
    <mergeCell ref="S19:S20"/>
    <mergeCell ref="H19:H20"/>
    <mergeCell ref="I19:I20"/>
    <mergeCell ref="AM22:AM23"/>
    <mergeCell ref="A24:A26"/>
    <mergeCell ref="B24:AL24"/>
    <mergeCell ref="B25:B26"/>
    <mergeCell ref="D25:J25"/>
    <mergeCell ref="K25:Q25"/>
    <mergeCell ref="R25:X25"/>
    <mergeCell ref="Y25:AE25"/>
    <mergeCell ref="AF25:AG25"/>
    <mergeCell ref="A22:A23"/>
    <mergeCell ref="B22:B23"/>
    <mergeCell ref="C22:D23"/>
    <mergeCell ref="E22:K23"/>
    <mergeCell ref="L22:R23"/>
    <mergeCell ref="S22:Y23"/>
    <mergeCell ref="Z22:AE23"/>
    <mergeCell ref="AI22:AI23"/>
    <mergeCell ref="AJ22:AK23"/>
    <mergeCell ref="B29:B30"/>
    <mergeCell ref="C29:C30"/>
    <mergeCell ref="D29:D30"/>
    <mergeCell ref="E29:E30"/>
    <mergeCell ref="F29:F30"/>
    <mergeCell ref="G29:G30"/>
    <mergeCell ref="H29:H30"/>
    <mergeCell ref="AM25:AM26"/>
    <mergeCell ref="AI26:AJ26"/>
    <mergeCell ref="AK26:AL26"/>
    <mergeCell ref="AK29:AL30"/>
    <mergeCell ref="AM29:AM30"/>
    <mergeCell ref="AE29:AE30"/>
    <mergeCell ref="AF29:AF30"/>
    <mergeCell ref="A31:A32"/>
    <mergeCell ref="B31:B32"/>
    <mergeCell ref="C31:C32"/>
    <mergeCell ref="D31:D32"/>
    <mergeCell ref="E31:E32"/>
    <mergeCell ref="AA29:AA30"/>
    <mergeCell ref="AB29:AB30"/>
    <mergeCell ref="AC29:AC30"/>
    <mergeCell ref="AD29:AD30"/>
    <mergeCell ref="U29:U30"/>
    <mergeCell ref="V29:V30"/>
    <mergeCell ref="W29:W30"/>
    <mergeCell ref="X29:X30"/>
    <mergeCell ref="Y29:Y30"/>
    <mergeCell ref="Z29:Z30"/>
    <mergeCell ref="O29:O30"/>
    <mergeCell ref="P29:P30"/>
    <mergeCell ref="Q29:Q30"/>
    <mergeCell ref="R29:R30"/>
    <mergeCell ref="S29:S30"/>
    <mergeCell ref="A29:A30"/>
    <mergeCell ref="G31:G32"/>
    <mergeCell ref="H31:H32"/>
    <mergeCell ref="I31:I32"/>
    <mergeCell ref="J31:J32"/>
    <mergeCell ref="K31:K32"/>
    <mergeCell ref="AG29:AG30"/>
    <mergeCell ref="AH29:AH30"/>
    <mergeCell ref="Z31:Z32"/>
    <mergeCell ref="AA31:AA32"/>
    <mergeCell ref="AB31:AB32"/>
    <mergeCell ref="AC31:AC32"/>
    <mergeCell ref="S31:S32"/>
    <mergeCell ref="Q31:Q32"/>
    <mergeCell ref="P31:P32"/>
    <mergeCell ref="B36:AL36"/>
    <mergeCell ref="A34:A35"/>
    <mergeCell ref="B34:B35"/>
    <mergeCell ref="C34:C35"/>
    <mergeCell ref="D34:J35"/>
    <mergeCell ref="K34:Q35"/>
    <mergeCell ref="R34:X35"/>
    <mergeCell ref="AI29:AJ30"/>
    <mergeCell ref="T29:T30"/>
    <mergeCell ref="I29:I30"/>
    <mergeCell ref="J29:J30"/>
    <mergeCell ref="K29:K30"/>
    <mergeCell ref="L29:L30"/>
    <mergeCell ref="M29:M30"/>
    <mergeCell ref="N29:N30"/>
    <mergeCell ref="T31:T32"/>
    <mergeCell ref="U31:U32"/>
    <mergeCell ref="V31:V32"/>
    <mergeCell ref="W31:W32"/>
    <mergeCell ref="L31:L32"/>
    <mergeCell ref="M31:M32"/>
    <mergeCell ref="N31:N32"/>
    <mergeCell ref="O31:O32"/>
    <mergeCell ref="AD31:AD32"/>
    <mergeCell ref="AK31:AL32"/>
    <mergeCell ref="AM31:AM32"/>
    <mergeCell ref="D33:J33"/>
    <mergeCell ref="K33:Q33"/>
    <mergeCell ref="R33:X33"/>
    <mergeCell ref="Y33:AE33"/>
    <mergeCell ref="AF33:AG33"/>
    <mergeCell ref="AH33:AH35"/>
    <mergeCell ref="AJ33:AK33"/>
    <mergeCell ref="Y34:AE35"/>
    <mergeCell ref="AF34:AG35"/>
    <mergeCell ref="AI34:AI35"/>
    <mergeCell ref="AJ34:AK35"/>
    <mergeCell ref="AL34:AL35"/>
    <mergeCell ref="AM34:AM35"/>
    <mergeCell ref="AE31:AE32"/>
    <mergeCell ref="AF31:AF32"/>
    <mergeCell ref="AG31:AG32"/>
    <mergeCell ref="AH31:AH32"/>
    <mergeCell ref="AI31:AJ32"/>
    <mergeCell ref="X31:X32"/>
    <mergeCell ref="Y31:Y32"/>
    <mergeCell ref="F31:F32"/>
    <mergeCell ref="R31:R3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cal. 2026 delle ore di lavoro </vt:lpstr>
      <vt:lpstr>Beispiel für Merkblatt</vt:lpstr>
      <vt:lpstr>'cal. 2026 delle ore di lavoro '!Druckbereich</vt:lpstr>
    </vt:vector>
  </TitlesOfParts>
  <Company>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 Oscar</dc:creator>
  <cp:lastModifiedBy>Alili Dilara</cp:lastModifiedBy>
  <cp:lastPrinted>2020-06-17T09:39:15Z</cp:lastPrinted>
  <dcterms:created xsi:type="dcterms:W3CDTF">2018-01-10T09:41:46Z</dcterms:created>
  <dcterms:modified xsi:type="dcterms:W3CDTF">2025-12-18T15:28:12Z</dcterms:modified>
</cp:coreProperties>
</file>